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1ED5E62F-682C-476C-B913-E84CF06492EF}" xr6:coauthVersionLast="47" xr6:coauthVersionMax="47" xr10:uidLastSave="{00000000-0000-0000-0000-000000000000}"/>
  <bookViews>
    <workbookView xWindow="-120" yWindow="-120" windowWidth="29040" windowHeight="15840" firstSheet="1" activeTab="2" xr2:uid="{00000000-000D-0000-FFFF-FFFF00000000}"/>
  </bookViews>
  <sheets>
    <sheet name="foxz" sheetId="2" state="veryHidden" r:id="rId1"/>
    <sheet name="CNTN" sheetId="1" r:id="rId2"/>
    <sheet name="in bang" sheetId="3" r:id="rId3"/>
    <sheet name="sc" sheetId="4" r:id="rId4"/>
    <sheet name="tt" sheetId="5" r:id="rId5"/>
    <sheet name="tk" sheetId="6" r:id="rId6"/>
  </sheets>
  <definedNames>
    <definedName name="_xlnm.Print_Titles" localSheetId="3">sc!$6:$6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3" i="6" l="1"/>
  <c r="M33" i="6"/>
  <c r="N32" i="6"/>
  <c r="M32" i="6"/>
  <c r="N29" i="6"/>
  <c r="M29" i="6"/>
  <c r="M28" i="6"/>
  <c r="M27" i="6"/>
  <c r="C5" i="6"/>
  <c r="S56" i="4" l="1"/>
  <c r="S55" i="4"/>
  <c r="S54" i="4"/>
  <c r="J2" i="3" l="1"/>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H2" i="3"/>
  <c r="H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Q54" i="1" l="1"/>
  <c r="Q53" i="1"/>
  <c r="Q52" i="1"/>
</calcChain>
</file>

<file path=xl/sharedStrings.xml><?xml version="1.0" encoding="utf-8"?>
<sst xmlns="http://schemas.openxmlformats.org/spreadsheetml/2006/main" count="2562" uniqueCount="602">
  <si>
    <t>STT</t>
  </si>
  <si>
    <t>Mã sinh viên</t>
  </si>
  <si>
    <t>Họ đệm</t>
  </si>
  <si>
    <t>Tên</t>
  </si>
  <si>
    <t>Nơi sinh</t>
  </si>
  <si>
    <t>Ngày sinh</t>
  </si>
  <si>
    <t>Giới tính</t>
  </si>
  <si>
    <t>Dân tộc</t>
  </si>
  <si>
    <t>Lớp học</t>
  </si>
  <si>
    <t>Khóa học</t>
  </si>
  <si>
    <t>Ngành học</t>
  </si>
  <si>
    <t>Điểm xếp loại tốt nghiệp</t>
  </si>
  <si>
    <t>Xếp loại 
tốt nghiệp</t>
  </si>
  <si>
    <t>Ghi chú</t>
  </si>
  <si>
    <t>1360103001</t>
  </si>
  <si>
    <t>Lò Duy</t>
  </si>
  <si>
    <t>Bằng</t>
  </si>
  <si>
    <t>Sơn La</t>
  </si>
  <si>
    <t>01/12/2008</t>
  </si>
  <si>
    <t>Nam</t>
  </si>
  <si>
    <t>Thái</t>
  </si>
  <si>
    <t>TC Hướng dẫn du lịch K60A</t>
  </si>
  <si>
    <t>Trung cấp K60 (03)</t>
  </si>
  <si>
    <t>Hướng dẫn du lịch</t>
  </si>
  <si>
    <t>Khá</t>
  </si>
  <si>
    <t>1360103002</t>
  </si>
  <si>
    <t>Sùng A</t>
  </si>
  <si>
    <t>Cấu</t>
  </si>
  <si>
    <t>06/08/2007</t>
  </si>
  <si>
    <t>Mông</t>
  </si>
  <si>
    <t>1360103003</t>
  </si>
  <si>
    <t>Hờ Song</t>
  </si>
  <si>
    <t>Chai</t>
  </si>
  <si>
    <t>07/10/2008</t>
  </si>
  <si>
    <t>1360103005</t>
  </si>
  <si>
    <t>Giàng A</t>
  </si>
  <si>
    <t>Chua</t>
  </si>
  <si>
    <t>16/01/2008</t>
  </si>
  <si>
    <t>1360103006</t>
  </si>
  <si>
    <t>Kháng Mạnh</t>
  </si>
  <si>
    <t>Công</t>
  </si>
  <si>
    <t>08/04/2008</t>
  </si>
  <si>
    <t>1360103007</t>
  </si>
  <si>
    <t>Ly A</t>
  </si>
  <si>
    <t>Dênh</t>
  </si>
  <si>
    <t>06/02/2008</t>
  </si>
  <si>
    <t>13601030235</t>
  </si>
  <si>
    <t>Lứ</t>
  </si>
  <si>
    <t>17/03/2001</t>
  </si>
  <si>
    <t>Giỏi</t>
  </si>
  <si>
    <t>1360103014</t>
  </si>
  <si>
    <t>Lường Gia</t>
  </si>
  <si>
    <t>Ngọc</t>
  </si>
  <si>
    <t>30/12/2008</t>
  </si>
  <si>
    <t>1360103015</t>
  </si>
  <si>
    <t>Quàng Thị</t>
  </si>
  <si>
    <t>12/05/2008</t>
  </si>
  <si>
    <t>Nữ</t>
  </si>
  <si>
    <t>Kháng</t>
  </si>
  <si>
    <t>1360103023</t>
  </si>
  <si>
    <t>Lò Thị</t>
  </si>
  <si>
    <t>Nhung</t>
  </si>
  <si>
    <t>10/10/2008</t>
  </si>
  <si>
    <t>1360103017</t>
  </si>
  <si>
    <t>Sồng A</t>
  </si>
  <si>
    <t>Pua</t>
  </si>
  <si>
    <t>05/04/2005</t>
  </si>
  <si>
    <t>1360103018</t>
  </si>
  <si>
    <t>Lò Văn</t>
  </si>
  <si>
    <t>Quân</t>
  </si>
  <si>
    <t>1360103020</t>
  </si>
  <si>
    <t>Lù A</t>
  </si>
  <si>
    <t>Sạng</t>
  </si>
  <si>
    <t>26/09/2007</t>
  </si>
  <si>
    <t>1360103021</t>
  </si>
  <si>
    <t>Tòng Văn</t>
  </si>
  <si>
    <t>Thương</t>
  </si>
  <si>
    <t>03/08/2008</t>
  </si>
  <si>
    <t>13600101001</t>
  </si>
  <si>
    <t>Anh</t>
  </si>
  <si>
    <t>20/12/2006</t>
  </si>
  <si>
    <t>TC Pháp luật K60A</t>
  </si>
  <si>
    <t>Pháp luật</t>
  </si>
  <si>
    <t>Trung bình</t>
  </si>
  <si>
    <t>13600101002</t>
  </si>
  <si>
    <t>Cau</t>
  </si>
  <si>
    <t>28/04/2008</t>
  </si>
  <si>
    <t>13600101003</t>
  </si>
  <si>
    <t>08/12/2008</t>
  </si>
  <si>
    <t>13600101005</t>
  </si>
  <si>
    <t>Chống</t>
  </si>
  <si>
    <t>22/09/2006</t>
  </si>
  <si>
    <t>13600101006</t>
  </si>
  <si>
    <t>Vừ A</t>
  </si>
  <si>
    <t>Chứ</t>
  </si>
  <si>
    <t>20/08/2008</t>
  </si>
  <si>
    <t>13600101007</t>
  </si>
  <si>
    <t>Lù Chung</t>
  </si>
  <si>
    <t>Đại</t>
  </si>
  <si>
    <t>12/12/2008</t>
  </si>
  <si>
    <t>13600101009</t>
  </si>
  <si>
    <t>Lèo Mạnh</t>
  </si>
  <si>
    <t>Duy</t>
  </si>
  <si>
    <t>09/03/2008</t>
  </si>
  <si>
    <t>13600101010</t>
  </si>
  <si>
    <t>Hiệp</t>
  </si>
  <si>
    <t>28/07/2008</t>
  </si>
  <si>
    <t>13600101013</t>
  </si>
  <si>
    <t>Khoa</t>
  </si>
  <si>
    <t>13600101014</t>
  </si>
  <si>
    <t>Khư</t>
  </si>
  <si>
    <t>04/05/2008</t>
  </si>
  <si>
    <t>13600101015</t>
  </si>
  <si>
    <t>Quàng Ngọc</t>
  </si>
  <si>
    <t>Lâm</t>
  </si>
  <si>
    <t>11/02/2008</t>
  </si>
  <si>
    <t>13600101016</t>
  </si>
  <si>
    <t>Trọ A</t>
  </si>
  <si>
    <t>Năm</t>
  </si>
  <si>
    <t>18/03/2008</t>
  </si>
  <si>
    <t>13600101017</t>
  </si>
  <si>
    <t>Lường Thị</t>
  </si>
  <si>
    <t>Oanh</t>
  </si>
  <si>
    <t>29/12/2008</t>
  </si>
  <si>
    <t>13600101018</t>
  </si>
  <si>
    <t>Giàng A Sức</t>
  </si>
  <si>
    <t>Phức</t>
  </si>
  <si>
    <t>13600101020</t>
  </si>
  <si>
    <t>Pó</t>
  </si>
  <si>
    <t>07/07/2006</t>
  </si>
  <si>
    <t>13600101023</t>
  </si>
  <si>
    <t>Cút Văn</t>
  </si>
  <si>
    <t>Thanh</t>
  </si>
  <si>
    <t>20/01/2008</t>
  </si>
  <si>
    <t>Khơ mú</t>
  </si>
  <si>
    <t>13600101024</t>
  </si>
  <si>
    <t>Thu</t>
  </si>
  <si>
    <t>16/02/2007</t>
  </si>
  <si>
    <t>13600101027</t>
  </si>
  <si>
    <t>Trư</t>
  </si>
  <si>
    <t>11/12/2008</t>
  </si>
  <si>
    <t>13600101029</t>
  </si>
  <si>
    <t>Hoàng Thanh</t>
  </si>
  <si>
    <t>Tùng</t>
  </si>
  <si>
    <t>10/08/2008</t>
  </si>
  <si>
    <t>13600101031</t>
  </si>
  <si>
    <t>Vự</t>
  </si>
  <si>
    <t>24/02/2008</t>
  </si>
  <si>
    <t>13600101035</t>
  </si>
  <si>
    <t>Vì Anh</t>
  </si>
  <si>
    <t>Dữ</t>
  </si>
  <si>
    <t>19/02/2008</t>
  </si>
  <si>
    <t>TC Pháp luật K60B</t>
  </si>
  <si>
    <t>13600101036</t>
  </si>
  <si>
    <t>Tòng Tuấn</t>
  </si>
  <si>
    <t>06/02/2007</t>
  </si>
  <si>
    <t>13600101039</t>
  </si>
  <si>
    <t>Cà Thị</t>
  </si>
  <si>
    <t>Hiền</t>
  </si>
  <si>
    <t>08/10/2007</t>
  </si>
  <si>
    <t>13600101040</t>
  </si>
  <si>
    <t>Hồ</t>
  </si>
  <si>
    <t>18/02/2008</t>
  </si>
  <si>
    <t>13600101043</t>
  </si>
  <si>
    <t>Khai</t>
  </si>
  <si>
    <t>13/06/2008</t>
  </si>
  <si>
    <t>13600101046</t>
  </si>
  <si>
    <t>Sèo Văn</t>
  </si>
  <si>
    <t>Lợi</t>
  </si>
  <si>
    <t>25/05/2007</t>
  </si>
  <si>
    <t>13600101048</t>
  </si>
  <si>
    <t>Sồng Thị</t>
  </si>
  <si>
    <t>Phua</t>
  </si>
  <si>
    <t>05/02/2008</t>
  </si>
  <si>
    <t>13600101051</t>
  </si>
  <si>
    <t>Vạ A</t>
  </si>
  <si>
    <t>So</t>
  </si>
  <si>
    <t>23/08/2008</t>
  </si>
  <si>
    <t>13600101053</t>
  </si>
  <si>
    <t>Sử</t>
  </si>
  <si>
    <t>09/10/2008</t>
  </si>
  <si>
    <t>13600101055</t>
  </si>
  <si>
    <t>10/12/2008</t>
  </si>
  <si>
    <t>13600101057</t>
  </si>
  <si>
    <t>Toán</t>
  </si>
  <si>
    <t>19/10/2008</t>
  </si>
  <si>
    <t>13600301004</t>
  </si>
  <si>
    <t>Thào A</t>
  </si>
  <si>
    <t>TC Quản lý VH K60A</t>
  </si>
  <si>
    <t>Quản lý văn hóa</t>
  </si>
  <si>
    <t>13600301005</t>
  </si>
  <si>
    <t>Giàng Thị</t>
  </si>
  <si>
    <t>Chú</t>
  </si>
  <si>
    <t>13600301007</t>
  </si>
  <si>
    <t>Đào Khánh</t>
  </si>
  <si>
    <t>20/07/2008</t>
  </si>
  <si>
    <t>Kinh</t>
  </si>
  <si>
    <t>13600301008</t>
  </si>
  <si>
    <t>Mùa A</t>
  </si>
  <si>
    <t>Giống</t>
  </si>
  <si>
    <t>23/06/2008</t>
  </si>
  <si>
    <t xml:space="preserve">Khá </t>
  </si>
  <si>
    <t>13600301011</t>
  </si>
  <si>
    <t>Sộng Thị</t>
  </si>
  <si>
    <t>Kia</t>
  </si>
  <si>
    <t>06/06/2008</t>
  </si>
  <si>
    <t>13600301016</t>
  </si>
  <si>
    <t>Sụng</t>
  </si>
  <si>
    <t>21/08/2007</t>
  </si>
  <si>
    <t>13600301018</t>
  </si>
  <si>
    <t>Sộng Nhịa</t>
  </si>
  <si>
    <t>Vạ</t>
  </si>
  <si>
    <t>16/03/2008</t>
  </si>
  <si>
    <t>Danh sách gồm 52 học sinh được công nhận tốt nghiệp</t>
  </si>
  <si>
    <t>(Ban hành kèm theo Quyết định số:  591/QĐ- CĐSL ngày 27 tháng 06 năm 2025 của Hiệu trưởng trường Cao đẳng Sơn La)</t>
  </si>
  <si>
    <t xml:space="preserve">DANH SÁCH HỌC SINH ĐƯỢC CÔNG NHẬN VÀ CẤP BẰNG TỐT NGHIỆP NĂM 2025
TRÌNH ĐỘ TRUNG CẤP CHÍNH QUY ĐÀO TẠO THEO NIÊN CHẾ NGHỀ  QUẢN LÝ VĂN HÓA, HƯỚNG DẪN DU LỊCH, PHÁP LUẬT K60 (NIÊN KHÓA 2023-2025) TẠI TRƯỜNG </t>
  </si>
  <si>
    <t>Column2</t>
  </si>
  <si>
    <t>Column3</t>
  </si>
  <si>
    <t>Lò Duy Bằng</t>
  </si>
  <si>
    <t>Sùng A Cấu</t>
  </si>
  <si>
    <t>Hờ Song Chai</t>
  </si>
  <si>
    <t>Giàng A Chua</t>
  </si>
  <si>
    <t>Kháng Mạnh Công</t>
  </si>
  <si>
    <t>Ly A Dênh</t>
  </si>
  <si>
    <t>Giàng A Lứ</t>
  </si>
  <si>
    <t>Lường Gia Ngọc</t>
  </si>
  <si>
    <t>Quàng Thị Ngọc</t>
  </si>
  <si>
    <t>Lò Thị Nhung</t>
  </si>
  <si>
    <t>Sồng A Pua</t>
  </si>
  <si>
    <t>Lò Văn Quân</t>
  </si>
  <si>
    <t>Lù A Sạng</t>
  </si>
  <si>
    <t>Tòng Văn Thương</t>
  </si>
  <si>
    <t>Giàng A Anh</t>
  </si>
  <si>
    <t>Giàng A Cau</t>
  </si>
  <si>
    <t>Giàng A Chai</t>
  </si>
  <si>
    <t>Giàng A Chống</t>
  </si>
  <si>
    <t>Vừ A Chứ</t>
  </si>
  <si>
    <t>Lù Chung Đại</t>
  </si>
  <si>
    <t>Lèo Mạnh Duy</t>
  </si>
  <si>
    <t>Lò Văn Hiệp</t>
  </si>
  <si>
    <t>Lò Văn Khoa</t>
  </si>
  <si>
    <t>Giàng A Khư</t>
  </si>
  <si>
    <t>Quàng Ngọc Lâm</t>
  </si>
  <si>
    <t>Trọ A Năm</t>
  </si>
  <si>
    <t>Lường Thị Oanh</t>
  </si>
  <si>
    <t>Giàng A Sức Phức</t>
  </si>
  <si>
    <t>Giàng A Pó</t>
  </si>
  <si>
    <t>Cút Văn Thanh</t>
  </si>
  <si>
    <t>Lò Thị Thu</t>
  </si>
  <si>
    <t>Vừ A Trư</t>
  </si>
  <si>
    <t>Hoàng Thanh Tùng</t>
  </si>
  <si>
    <t>Sùng A Vự</t>
  </si>
  <si>
    <t>Vì Anh Dữ</t>
  </si>
  <si>
    <t>Tòng Tuấn Duy</t>
  </si>
  <si>
    <t>Cà Thị Hiền</t>
  </si>
  <si>
    <t>Giàng A Hồ</t>
  </si>
  <si>
    <t>Lù A Khai</t>
  </si>
  <si>
    <t>Sèo Văn Lợi</t>
  </si>
  <si>
    <t>Sồng Thị Phua</t>
  </si>
  <si>
    <t>Vạ A So</t>
  </si>
  <si>
    <t>Sồng A Sử</t>
  </si>
  <si>
    <t>Sồng A Thái</t>
  </si>
  <si>
    <t>Trọ A Toán</t>
  </si>
  <si>
    <t>Thào A Chống</t>
  </si>
  <si>
    <t>Giàng Thị Chú</t>
  </si>
  <si>
    <t>Đào Khánh Duy</t>
  </si>
  <si>
    <t>Mùa A Giống</t>
  </si>
  <si>
    <t>Sộng Thị Kia</t>
  </si>
  <si>
    <t>Vạ A Sụng</t>
  </si>
  <si>
    <t>Sộng Nhịa Vạ</t>
  </si>
  <si>
    <t>họ tên tiếng việt</t>
  </si>
  <si>
    <t>họ tên tiếng anh</t>
  </si>
  <si>
    <t>Lo Duy Bang</t>
  </si>
  <si>
    <t>Sung A Cau</t>
  </si>
  <si>
    <t>Ho Song Chai</t>
  </si>
  <si>
    <t>Giang A Chua</t>
  </si>
  <si>
    <t>Khang Manh Cong</t>
  </si>
  <si>
    <t>Ly A Denh</t>
  </si>
  <si>
    <t>Giang A Lu</t>
  </si>
  <si>
    <t>Luong Gia Ngoc</t>
  </si>
  <si>
    <t>Quang Thi Ngoc</t>
  </si>
  <si>
    <t>Lo Thi Nhung</t>
  </si>
  <si>
    <t>Song A Pua</t>
  </si>
  <si>
    <t>Lo Van Quan</t>
  </si>
  <si>
    <t>Lu A Sang</t>
  </si>
  <si>
    <t>Tong Van Thuong</t>
  </si>
  <si>
    <t>Giang A Anh</t>
  </si>
  <si>
    <t>Giang A Cau</t>
  </si>
  <si>
    <t>Giang A Chai</t>
  </si>
  <si>
    <t>Giang A Chong</t>
  </si>
  <si>
    <t>Vu A Chu</t>
  </si>
  <si>
    <t>Lu Chung Dai</t>
  </si>
  <si>
    <t>Leo Manh Duy</t>
  </si>
  <si>
    <t>Lo Van Hiep</t>
  </si>
  <si>
    <t>Lo Van Khoa</t>
  </si>
  <si>
    <t>Giang A Khu</t>
  </si>
  <si>
    <t>Quang Ngoc Lam</t>
  </si>
  <si>
    <t>Tro A Nam</t>
  </si>
  <si>
    <t>Luong Thi Oanh</t>
  </si>
  <si>
    <t>Giang A Suc Phuc</t>
  </si>
  <si>
    <t>Giang A Po</t>
  </si>
  <si>
    <t>Cut Van Thanh</t>
  </si>
  <si>
    <t>Lo Thi Thu</t>
  </si>
  <si>
    <t>Vu A Tru</t>
  </si>
  <si>
    <t>Hoang Thanh Tung</t>
  </si>
  <si>
    <t>Sung A Vu</t>
  </si>
  <si>
    <t>Vi Anh Du</t>
  </si>
  <si>
    <t>Tong Tuan Duy</t>
  </si>
  <si>
    <t>Ca Thi Hien</t>
  </si>
  <si>
    <t>Giang A Ho</t>
  </si>
  <si>
    <t>Lu A Khai</t>
  </si>
  <si>
    <t>Seo Van Loi</t>
  </si>
  <si>
    <t>Song Thi Phua</t>
  </si>
  <si>
    <t>Va A So</t>
  </si>
  <si>
    <t>Song A Su</t>
  </si>
  <si>
    <t>Song A Thai</t>
  </si>
  <si>
    <t>Tro A Toan</t>
  </si>
  <si>
    <t>Thao A Chong</t>
  </si>
  <si>
    <t>Giang Thi Chu</t>
  </si>
  <si>
    <t>Dao Khanh Duy</t>
  </si>
  <si>
    <t>Mua A Giong</t>
  </si>
  <si>
    <t>Song Thi Kia</t>
  </si>
  <si>
    <t>Va A Sung</t>
  </si>
  <si>
    <t>Song Nhia Va</t>
  </si>
  <si>
    <t>06/8/2007</t>
  </si>
  <si>
    <t>08/4/2008</t>
  </si>
  <si>
    <t>17/3/2001</t>
  </si>
  <si>
    <t>12/5/2008</t>
  </si>
  <si>
    <t>05/4/2005</t>
  </si>
  <si>
    <t>26/9/2007</t>
  </si>
  <si>
    <t>03/8/2008</t>
  </si>
  <si>
    <t>28/4/2008</t>
  </si>
  <si>
    <t>22/9/2006</t>
  </si>
  <si>
    <t>20/8/2008</t>
  </si>
  <si>
    <t>09/3/2008</t>
  </si>
  <si>
    <t>28/7/2008</t>
  </si>
  <si>
    <t>04/5/2008</t>
  </si>
  <si>
    <t>18/3/2008</t>
  </si>
  <si>
    <t>07/7/2006</t>
  </si>
  <si>
    <t>10/8/2008</t>
  </si>
  <si>
    <t>13/6/2008</t>
  </si>
  <si>
    <t>25/5/2007</t>
  </si>
  <si>
    <t>23/8/2008</t>
  </si>
  <si>
    <t>20/7/2008</t>
  </si>
  <si>
    <t>23/6/2008</t>
  </si>
  <si>
    <t>06/6/2008</t>
  </si>
  <si>
    <t>21/8/2007</t>
  </si>
  <si>
    <t>16/3/2008</t>
  </si>
  <si>
    <t>Ngày sinh tiếng việt</t>
  </si>
  <si>
    <t>Ngày sinh tiếng anh</t>
  </si>
  <si>
    <t>Ngành tiếng anh</t>
  </si>
  <si>
    <t>Ngành</t>
  </si>
  <si>
    <t>Tour guide</t>
  </si>
  <si>
    <t>Law</t>
  </si>
  <si>
    <t>Cultural management</t>
  </si>
  <si>
    <t>Xếp loại tiếng anh</t>
  </si>
  <si>
    <t>Merit</t>
  </si>
  <si>
    <t>Distinction</t>
  </si>
  <si>
    <t>Pass</t>
  </si>
  <si>
    <t>Số hiệu bằng TN</t>
  </si>
  <si>
    <t>Số vào sổ gốc cấp bằng TN</t>
  </si>
  <si>
    <t>Họ và tên người ký</t>
  </si>
  <si>
    <t>Chức danh người ký</t>
  </si>
  <si>
    <t>TC1.003167</t>
  </si>
  <si>
    <t>14/TC1/2025/301</t>
  </si>
  <si>
    <t>TC1.003168</t>
  </si>
  <si>
    <t>14/TC1/2025/302</t>
  </si>
  <si>
    <t>TC1.003219</t>
  </si>
  <si>
    <t>14/TC1/2025/353</t>
  </si>
  <si>
    <t>Hiệu trưởng</t>
  </si>
  <si>
    <t>Nguyễn Đức Long</t>
  </si>
  <si>
    <t>TT</t>
  </si>
  <si>
    <t>Thống kê TC bằng BLĐ</t>
  </si>
  <si>
    <t>Thống kê TC bằng BGD</t>
  </si>
  <si>
    <t>Năm TN</t>
  </si>
  <si>
    <t>Hệ</t>
  </si>
  <si>
    <t>Số lượng</t>
  </si>
  <si>
    <t>Số đợt xét</t>
  </si>
  <si>
    <t>Số QĐ</t>
  </si>
  <si>
    <t>BGD</t>
  </si>
  <si>
    <t>Số hiệu đâu</t>
  </si>
  <si>
    <t>Số hiệu cuối</t>
  </si>
  <si>
    <t>Số vào sổ đầu</t>
  </si>
  <si>
    <t>Số vào sổ cuối</t>
  </si>
  <si>
    <t>TC LK 54</t>
  </si>
  <si>
    <t>TC K53</t>
  </si>
  <si>
    <t>TC K59 NL</t>
  </si>
  <si>
    <t>TC chuyên nghiệp</t>
  </si>
  <si>
    <t>TC K60 NL</t>
  </si>
  <si>
    <t>Khối TC K56</t>
  </si>
  <si>
    <t>TC K56</t>
  </si>
  <si>
    <t>TC K56 đợt 2</t>
  </si>
  <si>
    <t>TC K57 đợt 2</t>
  </si>
  <si>
    <t>TC K57 đợt 3</t>
  </si>
  <si>
    <t>TC GDNN K58</t>
  </si>
  <si>
    <t>TC GDNN K58 đợt 4</t>
  </si>
  <si>
    <t>TC GDNN K58 đợt 4 huyện</t>
  </si>
  <si>
    <t xml:space="preserve">TC K57 đợt 4 </t>
  </si>
  <si>
    <t>TC K59</t>
  </si>
  <si>
    <t>TC K58</t>
  </si>
  <si>
    <t>TC K57</t>
  </si>
  <si>
    <t>TC K59 (TT04) đợt 3 huyện 2024</t>
  </si>
  <si>
    <t>TC K59 (TT04) đợt 3 trường 2024</t>
  </si>
  <si>
    <t>TC K58 (xét lần 2)đợt 3 trường 2024</t>
  </si>
  <si>
    <t>TC K59 (TT09) đợt 3 huyện 2024 xét đợt 2)</t>
  </si>
  <si>
    <t>TC niên chế nghề Nghệ thuật khóa 41, 43; Văn hóa du lịch khóa 44</t>
  </si>
  <si>
    <t>TC niên chế Pháp luật K X</t>
  </si>
  <si>
    <t>TC K59 (TT09) đợt 4 huyện 2024 2 huyện yên châu, mộc châu</t>
  </si>
  <si>
    <t>KHỐI TRUNG CẤP K60 (TUYỂN SINH ĐỢT 1 NĂM 2023) TẠI CÁC TRUNG TÂM GDTX, KHÓA HỌC 2023-2025</t>
  </si>
  <si>
    <t>Đợt 1</t>
  </si>
  <si>
    <t>274/QĐ-CĐSL</t>
  </si>
  <si>
    <t>TC1.002867</t>
  </si>
  <si>
    <t>TC1.003057</t>
  </si>
  <si>
    <t>14/TC1/2025/001</t>
  </si>
  <si>
    <t>14/TC1/2025/191</t>
  </si>
  <si>
    <t>KHỐI TRUNG CẤP GIÁO DỤC NGHỀ NGHIỆP K59 TẠI CÁC TRUNG TÂM GDTX CÁC HUYỆN, KHÓA HỌC 2022-2024</t>
  </si>
  <si>
    <t>275/QĐ-CĐSL</t>
  </si>
  <si>
    <t>TC1.003058</t>
  </si>
  <si>
    <t>TC1.003060</t>
  </si>
  <si>
    <t>14/TC1/2025/192</t>
  </si>
  <si>
    <t>14/TC1/2025/194</t>
  </si>
  <si>
    <t>KHỐI TRUNG CẤP GIÁO DỤC NGHỀ NGHIỆP K60 TẠI TRƯỜNG, KHÓA HỌC 2023-2025</t>
  </si>
  <si>
    <t>Đợt 3</t>
  </si>
  <si>
    <t>584/QĐ-CĐSL</t>
  </si>
  <si>
    <t>TC1.003061</t>
  </si>
  <si>
    <t>TC1.003164</t>
  </si>
  <si>
    <t>14/TC1/2025/195</t>
  </si>
  <si>
    <t>14/TC1/2025/298</t>
  </si>
  <si>
    <t>KHỐI TRUNG CẤP GIÁO DỤC NGHỀ NGHIỆP K59 TẠI TRƯỜNG, KHÓA HỌC 2022-2024</t>
  </si>
  <si>
    <t>TC1.003165</t>
  </si>
  <si>
    <t>TC1.003166</t>
  </si>
  <si>
    <t>14/TC1/2025/299</t>
  </si>
  <si>
    <t>14/TC1/2025/300</t>
  </si>
  <si>
    <t>KHỐI TRUNG CẤP GIÁO DỤC NGHỀ NGHIỆP K59 TẠI TRUNG TÂM GDTX CÁC HUYỆN, KHÓA HỌC 2022-2024</t>
  </si>
  <si>
    <t>Đợt 3 niên chế</t>
  </si>
  <si>
    <t>TRƯỜNG CAO ĐẲNG SƠN LA</t>
  </si>
  <si>
    <t>(Theo Quyết định số:  591/QĐ- CĐSL ngày 27 tháng 06 năm 2025 của Hiệu trưởng trường Cao đẳng Sơn La)</t>
  </si>
  <si>
    <t>Cấp bằng tốt nghiệp ngày: 15/07/2025</t>
  </si>
  <si>
    <t>Quốc tịch</t>
  </si>
  <si>
    <t>Việt Nam</t>
  </si>
  <si>
    <t>Xếp loại 
TN</t>
  </si>
  <si>
    <t>Người nhận bằng TN ký và ghi rõ họ tên</t>
  </si>
  <si>
    <t>Điểm XLTN</t>
  </si>
  <si>
    <r>
      <t xml:space="preserve">SỔ GỐC CẤP BẰNG TỐT NGHIỆP NĂM 2025
</t>
    </r>
    <r>
      <rPr>
        <b/>
        <sz val="13"/>
        <rFont val="Times New Roman"/>
        <family val="1"/>
        <charset val="163"/>
      </rPr>
      <t>TRÌNH ĐỘ TRUNG CẤP CHÍNH QUY ĐÀO TẠO THEO NIÊN CHẾ NGHỀ  QUẢN LÝ VĂN HÓA, HƯỚNG DẪN DU LỊCH, PHÁP LUẬT K60
(NIÊN KHÓA 2023-2025) TẠI TRƯỜNG</t>
    </r>
    <r>
      <rPr>
        <b/>
        <sz val="14"/>
        <rFont val="Times New Roman"/>
        <family val="1"/>
        <charset val="163"/>
      </rPr>
      <t xml:space="preserve"> </t>
    </r>
  </si>
  <si>
    <t>Sơn La, ngày 15 tháng 07 năm 2025</t>
  </si>
  <si>
    <t>HIỆU TRƯỞNG</t>
  </si>
  <si>
    <t xml:space="preserve">KHỐI TRUNG CẤP CHÍNH QUY ĐÀO TẠO THEO NIÊN CHẾ NGHỀ NTBD MÚA DGDT, THANH NHẠC KHÓA 44 (NIÊN KHÓA 2021-2025), 
QUẢN LÝ VĂN HÓA, HƯỚNG DẪN DU LỊCH K45 (NIÊN KHÓA 2022-2025) </t>
  </si>
  <si>
    <t>590/QĐ-CĐSL</t>
  </si>
  <si>
    <t xml:space="preserve">TRUNG CẤP CHÍNH QUY ĐÀO TẠO THEO NIÊN CHẾ NGHỀ  QUẢN LÝ VĂN HÓA, HƯỚNG DẪN DU LỊCH, PHÁP LUẬT K60
(NIÊN KHÓA 2023-2025) TẠI TRƯỜNG </t>
  </si>
  <si>
    <t>591/QĐ- CĐSL</t>
  </si>
  <si>
    <t>TC1.003220</t>
  </si>
  <si>
    <t>14/TC1/2025/354</t>
  </si>
  <si>
    <t>TC1.003221</t>
  </si>
  <si>
    <t>TC1.003222</t>
  </si>
  <si>
    <t>TC1.003223</t>
  </si>
  <si>
    <t>TC1.003224</t>
  </si>
  <si>
    <t>TC1.003225</t>
  </si>
  <si>
    <t>TC1.003226</t>
  </si>
  <si>
    <t>TC1.003227</t>
  </si>
  <si>
    <t>TC1.003228</t>
  </si>
  <si>
    <t>TC1.003229</t>
  </si>
  <si>
    <t>TC1.003230</t>
  </si>
  <si>
    <t>TC1.003231</t>
  </si>
  <si>
    <t>TC1.003232</t>
  </si>
  <si>
    <t>TC1.003233</t>
  </si>
  <si>
    <t>TC1.003234</t>
  </si>
  <si>
    <t>TC1.003235</t>
  </si>
  <si>
    <t>TC1.003236</t>
  </si>
  <si>
    <t>TC1.003237</t>
  </si>
  <si>
    <t>TC1.003238</t>
  </si>
  <si>
    <t>TC1.003239</t>
  </si>
  <si>
    <t>TC1.003240</t>
  </si>
  <si>
    <t>TC1.003241</t>
  </si>
  <si>
    <t>TC1.003242</t>
  </si>
  <si>
    <t>TC1.003243</t>
  </si>
  <si>
    <t>TC1.003244</t>
  </si>
  <si>
    <t>TC1.003245</t>
  </si>
  <si>
    <t>TC1.003246</t>
  </si>
  <si>
    <t>TC1.003247</t>
  </si>
  <si>
    <t>TC1.003248</t>
  </si>
  <si>
    <t>TC1.003249</t>
  </si>
  <si>
    <t>TC1.003250</t>
  </si>
  <si>
    <t>TC1.003251</t>
  </si>
  <si>
    <t>TC1.003252</t>
  </si>
  <si>
    <t>TC1.003253</t>
  </si>
  <si>
    <t>TC1.003254</t>
  </si>
  <si>
    <t>TC1.003255</t>
  </si>
  <si>
    <t>TC1.003256</t>
  </si>
  <si>
    <t>TC1.003257</t>
  </si>
  <si>
    <t>TC1.003258</t>
  </si>
  <si>
    <t>TC1.003259</t>
  </si>
  <si>
    <t>TC1.003260</t>
  </si>
  <si>
    <t>TC1.003261</t>
  </si>
  <si>
    <t>TC1.003262</t>
  </si>
  <si>
    <t>TC1.003263</t>
  </si>
  <si>
    <t>TC1.003264</t>
  </si>
  <si>
    <t>TC1.003265</t>
  </si>
  <si>
    <t>TC1.003266</t>
  </si>
  <si>
    <t>TC1.003267</t>
  </si>
  <si>
    <t>TC1.003268</t>
  </si>
  <si>
    <t>TC1.003269</t>
  </si>
  <si>
    <t>TC1.003270</t>
  </si>
  <si>
    <t>TC1.003271</t>
  </si>
  <si>
    <t>14/TC1/2025/355</t>
  </si>
  <si>
    <t>14/TC1/2025/356</t>
  </si>
  <si>
    <t>14/TC1/2025/357</t>
  </si>
  <si>
    <t>14/TC1/2025/358</t>
  </si>
  <si>
    <t>14/TC1/2025/359</t>
  </si>
  <si>
    <t>14/TC1/2025/360</t>
  </si>
  <si>
    <t>14/TC1/2025/361</t>
  </si>
  <si>
    <t>14/TC1/2025/362</t>
  </si>
  <si>
    <t>14/TC1/2025/363</t>
  </si>
  <si>
    <t>14/TC1/2025/364</t>
  </si>
  <si>
    <t>14/TC1/2025/365</t>
  </si>
  <si>
    <t>14/TC1/2025/366</t>
  </si>
  <si>
    <t>14/TC1/2025/367</t>
  </si>
  <si>
    <t>14/TC1/2025/368</t>
  </si>
  <si>
    <t>14/TC1/2025/369</t>
  </si>
  <si>
    <t>14/TC1/2025/370</t>
  </si>
  <si>
    <t>14/TC1/2025/371</t>
  </si>
  <si>
    <t>14/TC1/2025/372</t>
  </si>
  <si>
    <t>14/TC1/2025/373</t>
  </si>
  <si>
    <t>14/TC1/2025/374</t>
  </si>
  <si>
    <t>14/TC1/2025/375</t>
  </si>
  <si>
    <t>14/TC1/2025/376</t>
  </si>
  <si>
    <t>14/TC1/2025/377</t>
  </si>
  <si>
    <t>14/TC1/2025/378</t>
  </si>
  <si>
    <t>14/TC1/2025/379</t>
  </si>
  <si>
    <t>14/TC1/2025/380</t>
  </si>
  <si>
    <t>14/TC1/2025/381</t>
  </si>
  <si>
    <t>14/TC1/2025/382</t>
  </si>
  <si>
    <t>14/TC1/2025/383</t>
  </si>
  <si>
    <t>14/TC1/2025/384</t>
  </si>
  <si>
    <t>14/TC1/2025/385</t>
  </si>
  <si>
    <t>14/TC1/2025/386</t>
  </si>
  <si>
    <t>14/TC1/2025/387</t>
  </si>
  <si>
    <t>14/TC1/2025/388</t>
  </si>
  <si>
    <t>14/TC1/2025/389</t>
  </si>
  <si>
    <t>14/TC1/2025/390</t>
  </si>
  <si>
    <t>14/TC1/2025/391</t>
  </si>
  <si>
    <t>14/TC1/2025/392</t>
  </si>
  <si>
    <t>14/TC1/2025/393</t>
  </si>
  <si>
    <t>14/TC1/2025/394</t>
  </si>
  <si>
    <t>14/TC1/2025/395</t>
  </si>
  <si>
    <t>14/TC1/2025/396</t>
  </si>
  <si>
    <t>14/TC1/2025/397</t>
  </si>
  <si>
    <t>14/TC1/2025/398</t>
  </si>
  <si>
    <t>14/TC1/2025/399</t>
  </si>
  <si>
    <t>14/TC1/2025/400</t>
  </si>
  <si>
    <t>14/TC1/2025/401</t>
  </si>
  <si>
    <t>14/TC1/2025/402</t>
  </si>
  <si>
    <t>14/TC1/2025/403</t>
  </si>
  <si>
    <t>14/TC1/2025/404</t>
  </si>
  <si>
    <t>14/TC1/2025/405</t>
  </si>
  <si>
    <t>Danh sách gồm 52 học sinh./.</t>
  </si>
  <si>
    <t>01 December 2008</t>
  </si>
  <si>
    <t>06 August 2007</t>
  </si>
  <si>
    <t>07 October 2008</t>
  </si>
  <si>
    <t>16 January 2008</t>
  </si>
  <si>
    <t>08 April 2008</t>
  </si>
  <si>
    <t>06 February 2008</t>
  </si>
  <si>
    <t>17 March 2001</t>
  </si>
  <si>
    <t>30 December 2008</t>
  </si>
  <si>
    <t>12 May 2008</t>
  </si>
  <si>
    <t>10 October 2008</t>
  </si>
  <si>
    <t>05 April 2005</t>
  </si>
  <si>
    <t>26 September 2007</t>
  </si>
  <si>
    <t>03 August 2008</t>
  </si>
  <si>
    <t>20 December 2006</t>
  </si>
  <si>
    <t>28 April 2008</t>
  </si>
  <si>
    <t>08 December 2008</t>
  </si>
  <si>
    <t>22 September 2006</t>
  </si>
  <si>
    <t>20 August 2008</t>
  </si>
  <si>
    <t>12 December 2008</t>
  </si>
  <si>
    <t>09 March 2008</t>
  </si>
  <si>
    <t>28 July 2008</t>
  </si>
  <si>
    <t>04 May 2008</t>
  </si>
  <si>
    <t>11 February 2008</t>
  </si>
  <si>
    <t>18 March 2008</t>
  </si>
  <si>
    <t>29 December 2008</t>
  </si>
  <si>
    <t>07 July 2006</t>
  </si>
  <si>
    <t>20 January 2008</t>
  </si>
  <si>
    <t>16 February 2007</t>
  </si>
  <si>
    <t>11 December 2008</t>
  </si>
  <si>
    <t>10 August 2008</t>
  </si>
  <si>
    <t>24 February 2008</t>
  </si>
  <si>
    <t>19 February 2008</t>
  </si>
  <si>
    <t>06 February 2007</t>
  </si>
  <si>
    <t>08 October 2007</t>
  </si>
  <si>
    <t>18 February 2008</t>
  </si>
  <si>
    <t>13 June 2008</t>
  </si>
  <si>
    <t>25 May 2007</t>
  </si>
  <si>
    <t>05 February 2008</t>
  </si>
  <si>
    <t>23 August 2008</t>
  </si>
  <si>
    <t>09 October 2008</t>
  </si>
  <si>
    <t>10 December 2008</t>
  </si>
  <si>
    <t>19 October 2008</t>
  </si>
  <si>
    <t>20 July 2008</t>
  </si>
  <si>
    <t>23 June 2008</t>
  </si>
  <si>
    <t>06 June 2008</t>
  </si>
  <si>
    <t>21 August 2007</t>
  </si>
  <si>
    <t>16 March 2008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</si>
</sst>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name val="Calibri"/>
    </font>
    <font>
      <b/>
      <sz val="12"/>
      <name val="Times New Roman"/>
      <family val="1"/>
    </font>
    <font>
      <i/>
      <sz val="12"/>
      <name val="Times New Roman"/>
      <family val="1"/>
    </font>
    <font>
      <b/>
      <sz val="11"/>
      <name val="Times New Roman"/>
      <family val="1"/>
    </font>
    <font>
      <b/>
      <sz val="12"/>
      <color theme="1"/>
      <name val="Times New Roman"/>
      <family val="1"/>
    </font>
    <font>
      <sz val="11"/>
      <name val="Times New Roman"/>
      <family val="1"/>
    </font>
    <font>
      <sz val="11"/>
      <name val="Calibri"/>
      <family val="2"/>
    </font>
    <font>
      <i/>
      <sz val="11"/>
      <name val="Times New Roman"/>
      <family val="1"/>
    </font>
    <font>
      <b/>
      <sz val="11"/>
      <name val="Times New Roman"/>
      <family val="1"/>
      <charset val="163"/>
    </font>
    <font>
      <sz val="11"/>
      <name val="Times New Roman"/>
      <family val="1"/>
      <charset val="163"/>
    </font>
    <font>
      <sz val="10"/>
      <name val="Times New Roman"/>
      <family val="1"/>
    </font>
    <font>
      <b/>
      <sz val="11"/>
      <name val="Calibri"/>
      <family val="2"/>
    </font>
    <font>
      <sz val="11"/>
      <name val="Calibri"/>
      <family val="2"/>
      <charset val="163"/>
    </font>
    <font>
      <b/>
      <sz val="14"/>
      <name val="Times New Roman"/>
      <family val="1"/>
      <charset val="163"/>
    </font>
    <font>
      <i/>
      <sz val="13"/>
      <name val="Times New Roman"/>
      <family val="1"/>
    </font>
    <font>
      <b/>
      <sz val="10"/>
      <name val="Times New Roman"/>
      <family val="1"/>
    </font>
    <font>
      <b/>
      <sz val="12"/>
      <name val="Times New Roman"/>
      <family val="1"/>
      <charset val="163"/>
    </font>
    <font>
      <b/>
      <sz val="10"/>
      <name val="Times New Roman"/>
      <family val="1"/>
      <charset val="163"/>
    </font>
    <font>
      <sz val="10"/>
      <name val="Calibri"/>
      <family val="2"/>
      <charset val="163"/>
    </font>
    <font>
      <sz val="10"/>
      <name val="Calibri"/>
      <family val="2"/>
    </font>
    <font>
      <b/>
      <sz val="13"/>
      <name val="Times New Roman"/>
      <family val="1"/>
      <charset val="163"/>
    </font>
    <font>
      <i/>
      <sz val="10"/>
      <name val="Times New Roman"/>
      <family val="1"/>
      <charset val="163"/>
    </font>
    <font>
      <sz val="10"/>
      <name val="Times New Roman"/>
      <family val="1"/>
      <charset val="163"/>
    </font>
    <font>
      <sz val="12"/>
      <name val="Calibri"/>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theme="6"/>
      </right>
      <top style="thin">
        <color theme="6"/>
      </top>
      <bottom style="thin">
        <color indexed="64"/>
      </bottom>
      <diagonal/>
    </border>
    <border>
      <left style="thin">
        <color theme="6"/>
      </left>
      <right/>
      <top style="thin">
        <color theme="6"/>
      </top>
      <bottom style="thin">
        <color rgb="FF0070C0"/>
      </bottom>
      <diagonal/>
    </border>
    <border>
      <left/>
      <right style="thin">
        <color indexed="64"/>
      </right>
      <top/>
      <bottom/>
      <diagonal/>
    </border>
    <border>
      <left style="thin">
        <color rgb="FFFF0000"/>
      </left>
      <right style="thin">
        <color rgb="FFFF0000"/>
      </right>
      <top style="thin">
        <color rgb="FFFF0000"/>
      </top>
      <bottom style="thin">
        <color rgb="FFFF0000"/>
      </bottom>
      <diagonal/>
    </border>
    <border>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top style="thin">
        <color rgb="FFFF0000"/>
      </top>
      <bottom/>
      <diagonal/>
    </border>
  </borders>
  <cellStyleXfs count="2">
    <xf numFmtId="0" fontId="0" fillId="0" borderId="0"/>
    <xf numFmtId="0" fontId="6" fillId="0" borderId="0"/>
  </cellStyleXfs>
  <cellXfs count="92">
    <xf numFmtId="0" fontId="0" fillId="0" borderId="0" xfId="0"/>
    <xf numFmtId="0" fontId="3" fillId="0" borderId="1" xfId="0" applyFont="1" applyBorder="1" applyAlignment="1">
      <alignment horizontal="center" vertical="center"/>
    </xf>
    <xf numFmtId="164"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Alignment="1">
      <alignment horizontal="center" vertical="center"/>
    </xf>
    <xf numFmtId="0" fontId="5" fillId="0" borderId="1" xfId="0" applyFont="1" applyBorder="1"/>
    <xf numFmtId="164" fontId="5" fillId="0" borderId="1" xfId="0" applyNumberFormat="1" applyFont="1" applyBorder="1" applyAlignment="1">
      <alignment horizontal="center"/>
    </xf>
    <xf numFmtId="0" fontId="5" fillId="0" borderId="1" xfId="0" applyFont="1" applyBorder="1" applyAlignment="1">
      <alignment horizontal="center"/>
    </xf>
    <xf numFmtId="164" fontId="5" fillId="0" borderId="1" xfId="0" applyNumberFormat="1" applyFont="1" applyBorder="1" applyAlignment="1">
      <alignment horizontal="center" vertical="center"/>
    </xf>
    <xf numFmtId="0" fontId="6" fillId="0" borderId="0" xfId="0" applyFont="1"/>
    <xf numFmtId="0" fontId="6" fillId="0" borderId="0" xfId="0" applyFont="1" applyAlignment="1">
      <alignment wrapText="1"/>
    </xf>
    <xf numFmtId="0" fontId="7" fillId="0" borderId="0" xfId="0" applyFont="1"/>
    <xf numFmtId="0" fontId="0" fillId="0" borderId="0" xfId="0" applyAlignment="1">
      <alignment horizontal="center"/>
    </xf>
    <xf numFmtId="0" fontId="11" fillId="0" borderId="1" xfId="0" applyFont="1" applyBorder="1"/>
    <xf numFmtId="0" fontId="11" fillId="0" borderId="0" xfId="0" applyFont="1"/>
    <xf numFmtId="0" fontId="0" fillId="0" borderId="1" xfId="0" applyBorder="1"/>
    <xf numFmtId="0" fontId="0" fillId="0" borderId="1" xfId="0" applyFill="1" applyBorder="1"/>
    <xf numFmtId="0" fontId="6" fillId="0" borderId="1" xfId="0" applyFont="1" applyFill="1" applyBorder="1"/>
    <xf numFmtId="0" fontId="5" fillId="0" borderId="1" xfId="0" applyFont="1" applyFill="1" applyBorder="1"/>
    <xf numFmtId="0" fontId="0" fillId="0" borderId="2" xfId="0" applyBorder="1"/>
    <xf numFmtId="0" fontId="12" fillId="0" borderId="1" xfId="0" applyFont="1" applyBorder="1"/>
    <xf numFmtId="0" fontId="5" fillId="2" borderId="1" xfId="0" applyFont="1" applyFill="1" applyBorder="1" applyAlignment="1">
      <alignment horizontal="center" vertical="center"/>
    </xf>
    <xf numFmtId="0" fontId="10" fillId="0" borderId="1" xfId="0" applyFont="1" applyBorder="1" applyAlignment="1">
      <alignment horizontal="center" vertical="center" wrapText="1"/>
    </xf>
    <xf numFmtId="0" fontId="12" fillId="0" borderId="1" xfId="0" applyFont="1" applyBorder="1" applyAlignment="1">
      <alignment horizontal="center" vertical="center"/>
    </xf>
    <xf numFmtId="0" fontId="10" fillId="2" borderId="1" xfId="0" applyFont="1" applyFill="1" applyBorder="1" applyAlignment="1">
      <alignment horizontal="center" vertical="center"/>
    </xf>
    <xf numFmtId="0" fontId="0" fillId="0" borderId="0" xfId="0" applyAlignment="1">
      <alignment horizontal="center" vertical="center"/>
    </xf>
    <xf numFmtId="0" fontId="15" fillId="0" borderId="1" xfId="0" applyFont="1" applyBorder="1" applyAlignment="1">
      <alignment horizontal="center" vertical="center" wrapText="1"/>
    </xf>
    <xf numFmtId="0" fontId="10" fillId="0" borderId="1" xfId="0" applyFont="1" applyBorder="1" applyAlignment="1">
      <alignment horizontal="center" vertical="center"/>
    </xf>
    <xf numFmtId="0" fontId="3" fillId="0" borderId="0" xfId="0" applyFont="1" applyAlignment="1">
      <alignment horizontal="center" vertical="center" wrapText="1"/>
    </xf>
    <xf numFmtId="0" fontId="16" fillId="0" borderId="0" xfId="1" applyFont="1" applyAlignment="1">
      <alignment vertical="center"/>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0" fillId="0" borderId="1" xfId="0" applyFont="1" applyBorder="1" applyAlignment="1">
      <alignment vertical="center"/>
    </xf>
    <xf numFmtId="0" fontId="10" fillId="0" borderId="1" xfId="0" applyFont="1" applyBorder="1" applyAlignment="1">
      <alignment vertical="center" wrapText="1"/>
    </xf>
    <xf numFmtId="0" fontId="10" fillId="0" borderId="1" xfId="0" applyFont="1" applyBorder="1"/>
    <xf numFmtId="0" fontId="10" fillId="0" borderId="1" xfId="0" applyFont="1" applyBorder="1" applyAlignment="1">
      <alignment horizontal="left" vertical="center" wrapText="1"/>
    </xf>
    <xf numFmtId="164" fontId="10" fillId="0" borderId="1" xfId="0" applyNumberFormat="1" applyFont="1" applyBorder="1" applyAlignment="1">
      <alignment horizontal="center" vertical="center"/>
    </xf>
    <xf numFmtId="0" fontId="18" fillId="0" borderId="1" xfId="0" applyFont="1" applyBorder="1"/>
    <xf numFmtId="0" fontId="19" fillId="0" borderId="1" xfId="0" applyFont="1" applyBorder="1"/>
    <xf numFmtId="0" fontId="19" fillId="0" borderId="1" xfId="0" applyFont="1" applyBorder="1" applyAlignment="1">
      <alignment wrapText="1"/>
    </xf>
    <xf numFmtId="0" fontId="22" fillId="0" borderId="0" xfId="0" applyFont="1" applyBorder="1" applyAlignment="1">
      <alignment horizontal="center" vertical="center"/>
    </xf>
    <xf numFmtId="0" fontId="22" fillId="0" borderId="0" xfId="0" applyFont="1" applyBorder="1"/>
    <xf numFmtId="0" fontId="23" fillId="0" borderId="0" xfId="0" applyFont="1" applyBorder="1" applyAlignment="1">
      <alignment vertical="center"/>
    </xf>
    <xf numFmtId="0" fontId="1" fillId="0" borderId="0" xfId="0" applyFont="1" applyAlignment="1">
      <alignment vertical="center"/>
    </xf>
    <xf numFmtId="0" fontId="22" fillId="0" borderId="3" xfId="0" applyFont="1" applyBorder="1" applyAlignment="1">
      <alignment vertical="center"/>
    </xf>
    <xf numFmtId="0" fontId="22" fillId="0" borderId="3" xfId="0" applyFont="1" applyBorder="1" applyAlignment="1">
      <alignment vertical="center" wrapText="1"/>
    </xf>
    <xf numFmtId="0" fontId="22" fillId="0" borderId="5" xfId="0" applyFont="1" applyBorder="1" applyAlignment="1">
      <alignment horizontal="center" vertical="center"/>
    </xf>
    <xf numFmtId="164"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0" fillId="0" borderId="6" xfId="0" applyBorder="1"/>
    <xf numFmtId="0" fontId="0" fillId="0" borderId="1" xfId="0" applyBorder="1" applyAlignment="1">
      <alignment horizontal="left"/>
    </xf>
    <xf numFmtId="0" fontId="10" fillId="2" borderId="7" xfId="0" applyFont="1" applyFill="1" applyBorder="1" applyAlignment="1">
      <alignment horizontal="center" vertical="center"/>
    </xf>
    <xf numFmtId="0" fontId="9" fillId="0" borderId="1" xfId="0" applyFont="1" applyBorder="1" applyAlignment="1">
      <alignment horizontal="left"/>
    </xf>
    <xf numFmtId="0" fontId="10" fillId="0" borderId="8" xfId="0" applyFont="1" applyBorder="1" applyAlignment="1">
      <alignment horizontal="center" vertical="center" wrapText="1"/>
    </xf>
    <xf numFmtId="0" fontId="22" fillId="0" borderId="9" xfId="0" applyFont="1" applyBorder="1" applyAlignment="1">
      <alignment vertical="center"/>
    </xf>
    <xf numFmtId="0" fontId="21" fillId="0" borderId="0" xfId="0" applyFont="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8" fillId="0" borderId="12" xfId="0" applyFont="1" applyBorder="1" applyAlignment="1">
      <alignment horizontal="center" vertical="center" wrapText="1"/>
    </xf>
    <xf numFmtId="0" fontId="3" fillId="0" borderId="12" xfId="0" applyFont="1" applyBorder="1" applyAlignment="1">
      <alignment horizontal="center" vertical="center" wrapText="1"/>
    </xf>
    <xf numFmtId="164" fontId="4" fillId="2" borderId="12"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5" fillId="0" borderId="14" xfId="0" applyFont="1" applyBorder="1"/>
    <xf numFmtId="0" fontId="5" fillId="0" borderId="10" xfId="0" applyFont="1" applyBorder="1"/>
    <xf numFmtId="0" fontId="5" fillId="0" borderId="10" xfId="0" applyFont="1" applyBorder="1" applyAlignment="1">
      <alignment horizontal="center" vertical="center"/>
    </xf>
    <xf numFmtId="0" fontId="5" fillId="0" borderId="10" xfId="0" applyFont="1" applyBorder="1" applyAlignment="1">
      <alignment horizontal="center"/>
    </xf>
    <xf numFmtId="164" fontId="5" fillId="0" borderId="10" xfId="0" applyNumberFormat="1" applyFont="1" applyBorder="1" applyAlignment="1">
      <alignment horizontal="center"/>
    </xf>
    <xf numFmtId="0" fontId="10" fillId="2" borderId="10" xfId="0" applyFont="1" applyFill="1" applyBorder="1" applyAlignment="1">
      <alignment horizontal="center" vertical="center"/>
    </xf>
    <xf numFmtId="0" fontId="10" fillId="0" borderId="10" xfId="0" applyFont="1" applyBorder="1" applyAlignment="1">
      <alignment horizontal="center" vertical="center" wrapText="1"/>
    </xf>
    <xf numFmtId="0" fontId="9" fillId="0" borderId="10" xfId="0" applyFont="1" applyBorder="1" applyAlignment="1">
      <alignment horizontal="center" vertical="center"/>
    </xf>
    <xf numFmtId="0" fontId="9" fillId="0" borderId="15" xfId="0" applyFont="1" applyBorder="1" applyAlignment="1">
      <alignment horizontal="center" vertical="center"/>
    </xf>
    <xf numFmtId="164" fontId="5" fillId="0" borderId="10" xfId="0" applyNumberFormat="1" applyFont="1" applyBorder="1" applyAlignment="1">
      <alignment horizontal="center" vertical="center"/>
    </xf>
    <xf numFmtId="0" fontId="5" fillId="0" borderId="16" xfId="0" applyFont="1" applyBorder="1"/>
    <xf numFmtId="0" fontId="5" fillId="0" borderId="17" xfId="0" applyFont="1" applyBorder="1"/>
    <xf numFmtId="0" fontId="5" fillId="0" borderId="17" xfId="0" applyFont="1" applyBorder="1" applyAlignment="1">
      <alignment horizontal="center" vertical="center"/>
    </xf>
    <xf numFmtId="0" fontId="5" fillId="0" borderId="17" xfId="0" applyFont="1" applyBorder="1" applyAlignment="1">
      <alignment horizontal="center"/>
    </xf>
    <xf numFmtId="164" fontId="5" fillId="0" borderId="17" xfId="0" applyNumberFormat="1" applyFont="1" applyBorder="1" applyAlignment="1">
      <alignment horizontal="center"/>
    </xf>
    <xf numFmtId="0" fontId="10" fillId="2" borderId="17" xfId="0" applyFont="1" applyFill="1" applyBorder="1" applyAlignment="1">
      <alignment horizontal="center" vertical="center"/>
    </xf>
    <xf numFmtId="0" fontId="10" fillId="0" borderId="17" xfId="0" applyFont="1" applyBorder="1" applyAlignment="1">
      <alignment horizontal="center" vertical="center" wrapText="1"/>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13" fillId="2" borderId="0" xfId="0" applyFont="1" applyFill="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2" fillId="0" borderId="4" xfId="1" applyFont="1" applyBorder="1" applyAlignment="1">
      <alignment horizontal="center" vertical="center"/>
    </xf>
    <xf numFmtId="0" fontId="14" fillId="2" borderId="0" xfId="0" applyFont="1" applyFill="1" applyAlignment="1">
      <alignment horizontal="center" vertical="center" wrapText="1"/>
    </xf>
    <xf numFmtId="0" fontId="11" fillId="0" borderId="4" xfId="0" applyFont="1" applyBorder="1" applyAlignment="1">
      <alignment horizontal="center"/>
    </xf>
  </cellXfs>
  <cellStyles count="2">
    <cellStyle name="Normal" xfId="0" builtinId="0"/>
    <cellStyle name="Normal 2" xfId="1" xr:uid="{00000000-0005-0000-0000-000001000000}"/>
  </cellStyles>
  <dxfs count="67">
    <dxf>
      <font>
        <strike val="0"/>
        <outline val="0"/>
        <shadow val="0"/>
        <u val="none"/>
        <vertAlign val="baseline"/>
        <sz val="10"/>
        <color auto="1"/>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font>
    </dxf>
    <dxf>
      <font>
        <strike val="0"/>
        <outline val="0"/>
        <shadow val="0"/>
        <u val="none"/>
        <vertAlign val="baseline"/>
        <sz val="10"/>
        <color auto="1"/>
        <name val="Times New Roman"/>
        <scheme val="none"/>
      </font>
    </dxf>
    <dxf>
      <border>
        <bottom style="thin">
          <color indexed="64"/>
        </bottom>
      </border>
    </dxf>
    <dxf>
      <font>
        <b/>
        <strike val="0"/>
        <outline val="0"/>
        <shadow val="0"/>
        <u val="none"/>
        <vertAlign val="baseline"/>
        <sz val="10"/>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Times New Roman"/>
        <scheme val="none"/>
      </font>
      <border diagonalUp="0" diagonalDown="0">
        <left style="thin">
          <color rgb="FFFF0000"/>
        </left>
        <right/>
        <top style="thin">
          <color rgb="FFFF0000"/>
        </top>
        <bottom style="thin">
          <color rgb="FFFF0000"/>
        </bottom>
        <vertical style="thin">
          <color rgb="FFFF0000"/>
        </vertical>
        <horizontal style="thin">
          <color rgb="FFFF0000"/>
        </horizontal>
      </border>
    </dxf>
    <dxf>
      <font>
        <strike val="0"/>
        <outline val="0"/>
        <shadow val="0"/>
        <u val="none"/>
        <vertAlign val="baseline"/>
        <sz val="11"/>
        <color auto="1"/>
        <name val="Times New Roman"/>
        <scheme val="none"/>
      </font>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strike val="0"/>
        <outline val="0"/>
        <shadow val="0"/>
        <u val="none"/>
        <vertAlign val="baseline"/>
        <sz val="11"/>
        <color auto="1"/>
        <name val="Times New Roman"/>
        <scheme val="none"/>
      </font>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strike val="0"/>
        <outline val="0"/>
        <shadow val="0"/>
        <u val="none"/>
        <vertAlign val="baseline"/>
        <sz val="11"/>
        <color auto="1"/>
        <name val="Times New Roman"/>
        <scheme val="none"/>
      </font>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b val="0"/>
        <i val="0"/>
        <strike val="0"/>
        <condense val="0"/>
        <extend val="0"/>
        <outline val="0"/>
        <shadow val="0"/>
        <u val="none"/>
        <vertAlign val="baseline"/>
        <sz val="11"/>
        <color auto="1"/>
        <name val="Times New Roman"/>
        <scheme val="none"/>
      </font>
      <alignment horizontal="center" vertical="bottom" textRotation="0" wrapText="0" indent="0" justifyLastLine="0" shrinkToFit="0" readingOrder="0"/>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strike val="0"/>
        <outline val="0"/>
        <shadow val="0"/>
        <u val="none"/>
        <vertAlign val="baseline"/>
        <sz val="11"/>
        <color auto="1"/>
        <name val="Times New Roman"/>
        <scheme val="none"/>
      </font>
      <alignment horizontal="center" textRotation="0" indent="0" justifyLastLine="0" shrinkToFit="0" readingOrder="0"/>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strike val="0"/>
        <outline val="0"/>
        <shadow val="0"/>
        <u val="none"/>
        <vertAlign val="baseline"/>
        <sz val="11"/>
        <color auto="1"/>
        <name val="Times New Roman"/>
        <scheme val="none"/>
      </font>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b val="0"/>
        <i val="0"/>
        <strike val="0"/>
        <condense val="0"/>
        <extend val="0"/>
        <outline val="0"/>
        <shadow val="0"/>
        <u val="none"/>
        <vertAlign val="baseline"/>
        <sz val="11"/>
        <color auto="1"/>
        <name val="Times New Roman"/>
        <scheme val="none"/>
      </font>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strike val="0"/>
        <outline val="0"/>
        <shadow val="0"/>
        <u val="none"/>
        <vertAlign val="baseline"/>
        <sz val="11"/>
        <color auto="1"/>
        <name val="Times New Roman"/>
        <scheme val="none"/>
      </font>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strike val="0"/>
        <outline val="0"/>
        <shadow val="0"/>
        <u val="none"/>
        <vertAlign val="baseline"/>
        <sz val="11"/>
        <color auto="1"/>
        <name val="Times New Roman"/>
        <scheme val="none"/>
      </font>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strike val="0"/>
        <outline val="0"/>
        <shadow val="0"/>
        <u val="none"/>
        <vertAlign val="baseline"/>
        <sz val="11"/>
        <color auto="1"/>
        <name val="Times New Roman"/>
        <scheme val="none"/>
      </font>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b val="0"/>
        <i val="0"/>
        <strike val="0"/>
        <condense val="0"/>
        <extend val="0"/>
        <outline val="0"/>
        <shadow val="0"/>
        <u val="none"/>
        <vertAlign val="baseline"/>
        <sz val="11"/>
        <color auto="1"/>
        <name val="Times New Roman"/>
        <scheme val="none"/>
      </font>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strike val="0"/>
        <outline val="0"/>
        <shadow val="0"/>
        <u val="none"/>
        <vertAlign val="baseline"/>
        <sz val="11"/>
        <color auto="1"/>
        <name val="Times New Roman"/>
        <scheme val="none"/>
      </font>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b val="0"/>
        <i val="0"/>
        <strike val="0"/>
        <condense val="0"/>
        <extend val="0"/>
        <outline val="0"/>
        <shadow val="0"/>
        <u val="none"/>
        <vertAlign val="baseline"/>
        <sz val="11"/>
        <color auto="1"/>
        <name val="Times New Roman"/>
        <scheme val="none"/>
      </font>
      <alignment horizontal="center" textRotation="0" wrapText="0" indent="0" justifyLastLine="0" shrinkToFit="0" readingOrder="0"/>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b val="0"/>
        <i val="0"/>
        <strike val="0"/>
        <condense val="0"/>
        <extend val="0"/>
        <outline val="0"/>
        <shadow val="0"/>
        <u val="none"/>
        <vertAlign val="baseline"/>
        <sz val="11"/>
        <color auto="1"/>
        <name val="Times New Roman"/>
        <scheme val="none"/>
      </font>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b val="0"/>
        <i val="0"/>
        <strike val="0"/>
        <condense val="0"/>
        <extend val="0"/>
        <outline val="0"/>
        <shadow val="0"/>
        <u val="none"/>
        <vertAlign val="baseline"/>
        <sz val="11"/>
        <color auto="1"/>
        <name val="Times New Roman"/>
        <scheme val="none"/>
      </font>
      <numFmt numFmtId="0" formatCode="General"/>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b val="0"/>
        <i val="0"/>
        <strike val="0"/>
        <condense val="0"/>
        <extend val="0"/>
        <outline val="0"/>
        <shadow val="0"/>
        <u val="none"/>
        <vertAlign val="baseline"/>
        <sz val="11"/>
        <color auto="1"/>
        <name val="Times New Roman"/>
        <scheme val="none"/>
      </font>
      <alignment horizontal="center" vertical="bottom" textRotation="0" wrapText="0" indent="0" justifyLastLine="0" shrinkToFit="0" readingOrder="0"/>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b val="0"/>
        <i val="0"/>
        <strike val="0"/>
        <condense val="0"/>
        <extend val="0"/>
        <outline val="0"/>
        <shadow val="0"/>
        <u val="none"/>
        <vertAlign val="baseline"/>
        <sz val="11"/>
        <color auto="1"/>
        <name val="Times New Roman"/>
        <scheme val="none"/>
      </font>
      <numFmt numFmtId="0" formatCode="General"/>
      <alignment horizontal="center" textRotation="0" wrapText="0" indent="0" justifyLastLine="0" shrinkToFit="0" readingOrder="0"/>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strike val="0"/>
        <outline val="0"/>
        <shadow val="0"/>
        <u val="none"/>
        <vertAlign val="baseline"/>
        <sz val="11"/>
        <color auto="1"/>
        <name val="Times New Roman"/>
        <scheme val="none"/>
      </font>
      <alignment horizontal="center" vertical="center" textRotation="0" wrapText="0" indent="0" justifyLastLine="0" shrinkToFit="0" readingOrder="0"/>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b val="0"/>
        <i val="0"/>
        <strike val="0"/>
        <condense val="0"/>
        <extend val="0"/>
        <outline val="0"/>
        <shadow val="0"/>
        <u val="none"/>
        <vertAlign val="baseline"/>
        <sz val="11"/>
        <color auto="1"/>
        <name val="Times New Roman"/>
        <scheme val="none"/>
      </font>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b val="0"/>
        <i val="0"/>
        <strike val="0"/>
        <condense val="0"/>
        <extend val="0"/>
        <outline val="0"/>
        <shadow val="0"/>
        <u val="none"/>
        <vertAlign val="baseline"/>
        <sz val="11"/>
        <color auto="1"/>
        <name val="Times New Roman"/>
        <scheme val="none"/>
      </font>
      <numFmt numFmtId="0" formatCode="General"/>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strike val="0"/>
        <outline val="0"/>
        <shadow val="0"/>
        <u val="none"/>
        <vertAlign val="baseline"/>
        <sz val="11"/>
        <color auto="1"/>
        <name val="Times New Roman"/>
        <scheme val="none"/>
      </font>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strike val="0"/>
        <outline val="0"/>
        <shadow val="0"/>
        <u val="none"/>
        <vertAlign val="baseline"/>
        <sz val="11"/>
        <color auto="1"/>
        <name val="Times New Roman"/>
        <scheme val="none"/>
      </font>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strike val="0"/>
        <outline val="0"/>
        <shadow val="0"/>
        <u val="none"/>
        <vertAlign val="baseline"/>
        <sz val="11"/>
        <color auto="1"/>
        <name val="Times New Roman"/>
        <scheme val="none"/>
      </font>
      <border diagonalUp="0" diagonalDown="0">
        <left style="thin">
          <color rgb="FFFF0000"/>
        </left>
        <right style="thin">
          <color rgb="FFFF0000"/>
        </right>
        <top style="thin">
          <color rgb="FFFF0000"/>
        </top>
        <bottom style="thin">
          <color rgb="FFFF0000"/>
        </bottom>
        <vertical style="thin">
          <color rgb="FFFF0000"/>
        </vertical>
        <horizontal style="thin">
          <color rgb="FFFF0000"/>
        </horizontal>
      </border>
    </dxf>
    <dxf>
      <font>
        <strike val="0"/>
        <outline val="0"/>
        <shadow val="0"/>
        <u val="none"/>
        <vertAlign val="baseline"/>
        <sz val="11"/>
        <color auto="1"/>
        <name val="Times New Roman"/>
        <scheme val="none"/>
      </font>
      <border diagonalUp="0" diagonalDown="0">
        <left/>
        <right style="thin">
          <color rgb="FFFF0000"/>
        </right>
        <top style="thin">
          <color rgb="FFFF0000"/>
        </top>
        <bottom style="thin">
          <color rgb="FFFF0000"/>
        </bottom>
        <vertical style="thin">
          <color rgb="FFFF0000"/>
        </vertical>
        <horizontal style="thin">
          <color rgb="FFFF0000"/>
        </horizontal>
      </border>
    </dxf>
    <dxf>
      <border diagonalUp="0" diagonalDown="0">
        <left style="thin">
          <color rgb="FFFF0000"/>
        </left>
        <right style="thin">
          <color rgb="FFFF0000"/>
        </right>
        <top/>
        <bottom/>
        <vertical style="thin">
          <color rgb="FFFF0000"/>
        </vertical>
        <horizontal style="thin">
          <color rgb="FFFF0000"/>
        </horizontal>
      </border>
    </dxf>
    <dxf>
      <border diagonalUp="0" diagonalDown="0">
        <left style="thin">
          <color rgb="FFFF0000"/>
        </left>
        <right style="thin">
          <color rgb="FFFF0000"/>
        </right>
        <top style="thin">
          <color rgb="FFFF0000"/>
        </top>
        <bottom style="thin">
          <color rgb="FFFF0000"/>
        </bottom>
      </border>
    </dxf>
    <dxf>
      <font>
        <strike val="0"/>
        <outline val="0"/>
        <shadow val="0"/>
        <u val="none"/>
        <vertAlign val="baseline"/>
        <sz val="11"/>
        <color auto="1"/>
        <name val="Times New Roman"/>
        <scheme val="none"/>
      </font>
    </dxf>
    <dxf>
      <border>
        <bottom style="thin">
          <color rgb="FFFF0000"/>
        </bottom>
      </border>
    </dxf>
    <dxf>
      <font>
        <b/>
        <strike val="0"/>
        <outline val="0"/>
        <shadow val="0"/>
        <u val="none"/>
        <vertAlign val="baseline"/>
        <name val="Times New Roman"/>
        <scheme val="none"/>
      </font>
      <alignment horizontal="center" vertical="center" textRotation="0" indent="0" justifyLastLine="0" shrinkToFit="0" readingOrder="0"/>
      <border diagonalUp="0" diagonalDown="0">
        <left style="thin">
          <color rgb="FFFF0000"/>
        </left>
        <right style="thin">
          <color rgb="FFFF0000"/>
        </right>
        <top/>
        <bottom/>
        <vertical style="thin">
          <color rgb="FFFF0000"/>
        </vertical>
        <horizontal style="thin">
          <color rgb="FFFF0000"/>
        </horizontal>
      </border>
    </dxf>
    <dxf>
      <font>
        <strike val="0"/>
        <outline val="0"/>
        <shadow val="0"/>
        <u val="none"/>
        <vertAlign val="baseline"/>
        <sz val="11"/>
        <color auto="1"/>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imes New Roman"/>
        <scheme val="none"/>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imes New Roman"/>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imes New Roman"/>
        <scheme val="none"/>
      </font>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imes New Roman"/>
        <scheme val="none"/>
      </font>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imes New Roman"/>
        <scheme val="none"/>
      </font>
    </dxf>
    <dxf>
      <border>
        <bottom style="thin">
          <color indexed="64"/>
        </bottom>
      </border>
    </dxf>
    <dxf>
      <font>
        <b/>
        <strike val="0"/>
        <outline val="0"/>
        <shadow val="0"/>
        <u val="none"/>
        <vertAlign val="baseline"/>
        <name val="Times New Roman"/>
        <scheme val="none"/>
      </font>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762000</xdr:colOff>
      <xdr:row>2</xdr:row>
      <xdr:rowOff>22860</xdr:rowOff>
    </xdr:from>
    <xdr:to>
      <xdr:col>8</xdr:col>
      <xdr:colOff>1722120</xdr:colOff>
      <xdr:row>2</xdr:row>
      <xdr:rowOff>22860</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5372100" y="716280"/>
          <a:ext cx="227076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390525</xdr:colOff>
      <xdr:row>1</xdr:row>
      <xdr:rowOff>9525</xdr:rowOff>
    </xdr:from>
    <xdr:to>
      <xdr:col>3</xdr:col>
      <xdr:colOff>352425</xdr:colOff>
      <xdr:row>1</xdr:row>
      <xdr:rowOff>9526</xdr:rowOff>
    </xdr:to>
    <xdr:cxnSp macro="">
      <xdr:nvCxnSpPr>
        <xdr:cNvPr id="4" name="Straight Connector 3">
          <a:extLst>
            <a:ext uri="{FF2B5EF4-FFF2-40B4-BE49-F238E27FC236}">
              <a16:creationId xmlns:a16="http://schemas.microsoft.com/office/drawing/2014/main" id="{00000000-0008-0000-0300-000004000000}"/>
            </a:ext>
          </a:extLst>
        </xdr:cNvPr>
        <xdr:cNvCxnSpPr/>
      </xdr:nvCxnSpPr>
      <xdr:spPr>
        <a:xfrm flipV="1">
          <a:off x="666750" y="209550"/>
          <a:ext cx="6096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N56" headerRowDxfId="66" dataDxfId="64" headerRowBorderDxfId="65">
  <tableColumns count="14">
    <tableColumn id="1" xr3:uid="{00000000-0010-0000-0000-000001000000}" name="STT" dataDxfId="63"/>
    <tableColumn id="2" xr3:uid="{00000000-0010-0000-0000-000002000000}" name="Mã sinh viên" dataDxfId="62"/>
    <tableColumn id="3" xr3:uid="{00000000-0010-0000-0000-000003000000}" name="Họ đệm" dataDxfId="61"/>
    <tableColumn id="4" xr3:uid="{00000000-0010-0000-0000-000004000000}" name="Tên" dataDxfId="60"/>
    <tableColumn id="5" xr3:uid="{00000000-0010-0000-0000-000005000000}" name="Nơi sinh" dataDxfId="59"/>
    <tableColumn id="6" xr3:uid="{00000000-0010-0000-0000-000006000000}" name="Ngày sinh" dataDxfId="58"/>
    <tableColumn id="7" xr3:uid="{00000000-0010-0000-0000-000007000000}" name="Giới tính" dataDxfId="57"/>
    <tableColumn id="15" xr3:uid="{00000000-0010-0000-0000-00000F000000}" name="Dân tộc" dataDxfId="56"/>
    <tableColumn id="8" xr3:uid="{00000000-0010-0000-0000-000008000000}" name="Lớp học" dataDxfId="55"/>
    <tableColumn id="9" xr3:uid="{00000000-0010-0000-0000-000009000000}" name="Khóa học" dataDxfId="54"/>
    <tableColumn id="10" xr3:uid="{00000000-0010-0000-0000-00000A000000}" name="Ngành học" dataDxfId="53"/>
    <tableColumn id="12" xr3:uid="{00000000-0010-0000-0000-00000C000000}" name="Điểm xếp loại tốt nghiệp" dataDxfId="52"/>
    <tableColumn id="13" xr3:uid="{00000000-0010-0000-0000-00000D000000}" name="Xếp loại _x000a_tốt nghiệp" dataDxfId="51"/>
    <tableColumn id="14" xr3:uid="{00000000-0010-0000-0000-00000E000000}" name="Ghi chú" dataDxfId="50"/>
  </tableColumns>
  <tableStyleInfo name="TableStyl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1:Y53" headerRowDxfId="49" dataDxfId="47" totalsRowDxfId="45" headerRowBorderDxfId="48" tableBorderDxfId="46">
  <tableColumns count="25">
    <tableColumn id="1" xr3:uid="{00000000-0010-0000-0100-000001000000}" name="STT" dataDxfId="44"/>
    <tableColumn id="2" xr3:uid="{00000000-0010-0000-0100-000002000000}" name="Mã sinh viên" dataDxfId="43"/>
    <tableColumn id="3" xr3:uid="{00000000-0010-0000-0100-000003000000}" name="Họ đệm" dataDxfId="42"/>
    <tableColumn id="4" xr3:uid="{00000000-0010-0000-0100-000004000000}" name="Tên" dataDxfId="41"/>
    <tableColumn id="17" xr3:uid="{00000000-0010-0000-0100-000011000000}" name="họ tên tiếng việt" dataDxfId="40"/>
    <tableColumn id="16" xr3:uid="{00000000-0010-0000-0100-000010000000}" name="họ tên tiếng anh" dataDxfId="39"/>
    <tableColumn id="6" xr3:uid="{00000000-0010-0000-0100-000006000000}" name="Ngày sinh" dataDxfId="38"/>
    <tableColumn id="21" xr3:uid="{00000000-0010-0000-0100-000015000000}" name="Column3" dataDxfId="37">
      <calculatedColumnFormula>IF(OR(MONTH(G2)=1,MONTH(G2)=2),G2,TEXT(G2,"dd/m/yyyy"))</calculatedColumnFormula>
    </tableColumn>
    <tableColumn id="22" xr3:uid="{00000000-0010-0000-0100-000016000000}" name="Ngày sinh tiếng việt" dataDxfId="36"/>
    <tableColumn id="20" xr3:uid="{00000000-0010-0000-0100-000014000000}" name="Column2" dataDxfId="35">
      <calculatedColumnFormula>IF(DAY(G2)&lt;10,"0"&amp;DAY(G2)&amp;" "&amp;TEXT(G2,"mmmm")&amp;" "&amp;YEAR(G2),DAY(G2)&amp;" "&amp;TEXT(G2,"mmmm")&amp;" "&amp;YEAR(G2))</calculatedColumnFormula>
    </tableColumn>
    <tableColumn id="19" xr3:uid="{00000000-0010-0000-0100-000013000000}" name="Ngày sinh tiếng anh" dataDxfId="34"/>
    <tableColumn id="18" xr3:uid="{00000000-0010-0000-0100-000012000000}" name="Nơi sinh" dataDxfId="33"/>
    <tableColumn id="7" xr3:uid="{00000000-0010-0000-0100-000007000000}" name="Giới tính" dataDxfId="32"/>
    <tableColumn id="15" xr3:uid="{00000000-0010-0000-0100-00000F000000}" name="Dân tộc" dataDxfId="31"/>
    <tableColumn id="8" xr3:uid="{00000000-0010-0000-0100-000008000000}" name="Lớp học" dataDxfId="30"/>
    <tableColumn id="9" xr3:uid="{00000000-0010-0000-0100-000009000000}" name="Khóa học" dataDxfId="29"/>
    <tableColumn id="10" xr3:uid="{00000000-0010-0000-0100-00000A000000}" name="Ngành" dataDxfId="28"/>
    <tableColumn id="23" xr3:uid="{00000000-0010-0000-0100-000017000000}" name="Ngành tiếng anh" dataDxfId="27"/>
    <tableColumn id="12" xr3:uid="{00000000-0010-0000-0100-00000C000000}" name="Điểm xếp loại tốt nghiệp" dataDxfId="26"/>
    <tableColumn id="13" xr3:uid="{00000000-0010-0000-0100-00000D000000}" name="Xếp loại _x000a_tốt nghiệp" dataDxfId="25"/>
    <tableColumn id="24" xr3:uid="{00000000-0010-0000-0100-000018000000}" name="Xếp loại tiếng anh" dataDxfId="24"/>
    <tableColumn id="14" xr3:uid="{00000000-0010-0000-0100-00000E000000}" name="Số hiệu bằng TN" dataDxfId="23"/>
    <tableColumn id="25" xr3:uid="{00000000-0010-0000-0100-000019000000}" name="Số vào sổ gốc cấp bằng TN" dataDxfId="22"/>
    <tableColumn id="26" xr3:uid="{00000000-0010-0000-0100-00001A000000}" name="Chức danh người ký" dataDxfId="21"/>
    <tableColumn id="27" xr3:uid="{00000000-0010-0000-0100-00001B000000}" name="Họ và tên người ký" dataDxfId="20"/>
  </tableColumns>
  <tableStyleInfo name="TableStyl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4" displayName="Table14" ref="A6:P59" headerRowDxfId="19" dataDxfId="17" totalsRowDxfId="16" headerRowBorderDxfId="18">
  <autoFilter ref="A6:P59" xr:uid="{00000000-0009-0000-0100-000003000000}"/>
  <tableColumns count="16">
    <tableColumn id="1" xr3:uid="{00000000-0010-0000-0200-000001000000}" name="TT" dataDxfId="15"/>
    <tableColumn id="2" xr3:uid="{00000000-0010-0000-0200-000002000000}" name="Mã sinh viên" dataDxfId="14"/>
    <tableColumn id="3" xr3:uid="{00000000-0010-0000-0200-000003000000}" name="Họ đệm" dataDxfId="13"/>
    <tableColumn id="4" xr3:uid="{00000000-0010-0000-0200-000004000000}" name="Tên" dataDxfId="12"/>
    <tableColumn id="6" xr3:uid="{00000000-0010-0000-0200-000006000000}" name="Ngày sinh" dataDxfId="11"/>
    <tableColumn id="11" xr3:uid="{00000000-0010-0000-0200-00000B000000}" name="Nơi sinh" dataDxfId="10"/>
    <tableColumn id="7" xr3:uid="{00000000-0010-0000-0200-000007000000}" name="Giới tính" dataDxfId="9"/>
    <tableColumn id="15" xr3:uid="{00000000-0010-0000-0200-00000F000000}" name="Dân tộc" dataDxfId="8"/>
    <tableColumn id="16" xr3:uid="{00000000-0010-0000-0200-000010000000}" name="Quốc tịch" dataDxfId="7"/>
    <tableColumn id="8" xr3:uid="{00000000-0010-0000-0200-000008000000}" name="Lớp học" dataDxfId="6"/>
    <tableColumn id="9" xr3:uid="{00000000-0010-0000-0200-000009000000}" name="Khóa học" dataDxfId="5"/>
    <tableColumn id="10" xr3:uid="{00000000-0010-0000-0200-00000A000000}" name="Ngành học" dataDxfId="4"/>
    <tableColumn id="17" xr3:uid="{00000000-0010-0000-0200-000011000000}" name="Năm TN" dataDxfId="3"/>
    <tableColumn id="12" xr3:uid="{00000000-0010-0000-0200-00000C000000}" name="Điểm XLTN" dataDxfId="2"/>
    <tableColumn id="13" xr3:uid="{00000000-0010-0000-0200-00000D000000}" name="Xếp loại _x000a_TN" dataDxfId="1"/>
    <tableColumn id="14" xr3:uid="{00000000-0010-0000-0200-00000E000000}" name="Số hiệu bằng TN" dataDxfId="0"/>
  </tableColumns>
  <tableStyleInfo name="TableStyleNone"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8"/>
  <sheetViews>
    <sheetView zoomScale="85" zoomScaleNormal="85" workbookViewId="0">
      <selection activeCell="A2" sqref="A2:N2"/>
    </sheetView>
  </sheetViews>
  <sheetFormatPr defaultRowHeight="15" x14ac:dyDescent="0.25"/>
  <cols>
    <col min="1" max="1" width="4.140625" customWidth="1"/>
    <col min="2" max="2" width="14.7109375" customWidth="1"/>
    <col min="3" max="3" width="16.140625" customWidth="1"/>
    <col min="4" max="4" width="9.140625" customWidth="1"/>
    <col min="5" max="5" width="10.85546875" customWidth="1"/>
    <col min="6" max="6" width="12.28515625" customWidth="1"/>
    <col min="7" max="7" width="11.28515625" customWidth="1"/>
    <col min="8" max="8" width="7.85546875" customWidth="1"/>
    <col min="9" max="9" width="42.28515625" customWidth="1"/>
    <col min="10" max="10" width="17.85546875" customWidth="1"/>
    <col min="11" max="11" width="16.85546875" customWidth="1"/>
    <col min="13" max="13" width="9.7109375" style="13" customWidth="1"/>
    <col min="16" max="17" width="0" hidden="1" customWidth="1"/>
  </cols>
  <sheetData>
    <row r="1" spans="1:14" ht="39" customHeight="1" x14ac:dyDescent="0.25">
      <c r="A1" s="83" t="s">
        <v>215</v>
      </c>
      <c r="B1" s="83"/>
      <c r="C1" s="83"/>
      <c r="D1" s="83"/>
      <c r="E1" s="83"/>
      <c r="F1" s="83"/>
      <c r="G1" s="83"/>
      <c r="H1" s="83"/>
      <c r="I1" s="83"/>
      <c r="J1" s="83"/>
      <c r="K1" s="83"/>
      <c r="L1" s="83"/>
      <c r="M1" s="83"/>
      <c r="N1" s="83"/>
    </row>
    <row r="2" spans="1:14" ht="15.75" x14ac:dyDescent="0.25">
      <c r="A2" s="84" t="s">
        <v>214</v>
      </c>
      <c r="B2" s="84"/>
      <c r="C2" s="84"/>
      <c r="D2" s="84"/>
      <c r="E2" s="84"/>
      <c r="F2" s="84"/>
      <c r="G2" s="84"/>
      <c r="H2" s="84"/>
      <c r="I2" s="84"/>
      <c r="J2" s="84"/>
      <c r="K2" s="84"/>
      <c r="L2" s="84"/>
      <c r="M2" s="84"/>
      <c r="N2" s="84"/>
    </row>
    <row r="4" spans="1:14" s="5" customFormat="1" ht="63" x14ac:dyDescent="0.25">
      <c r="A4" s="1" t="s">
        <v>0</v>
      </c>
      <c r="B4" s="1" t="s">
        <v>1</v>
      </c>
      <c r="C4" s="1" t="s">
        <v>2</v>
      </c>
      <c r="D4" s="1" t="s">
        <v>3</v>
      </c>
      <c r="E4" s="1" t="s">
        <v>4</v>
      </c>
      <c r="F4" s="1" t="s">
        <v>5</v>
      </c>
      <c r="G4" s="1" t="s">
        <v>6</v>
      </c>
      <c r="H4" s="1" t="s">
        <v>7</v>
      </c>
      <c r="I4" s="1" t="s">
        <v>8</v>
      </c>
      <c r="J4" s="1" t="s">
        <v>9</v>
      </c>
      <c r="K4" s="1" t="s">
        <v>10</v>
      </c>
      <c r="L4" s="2" t="s">
        <v>11</v>
      </c>
      <c r="M4" s="3" t="s">
        <v>12</v>
      </c>
      <c r="N4" s="4" t="s">
        <v>13</v>
      </c>
    </row>
    <row r="5" spans="1:14" x14ac:dyDescent="0.25">
      <c r="A5" s="6">
        <v>1</v>
      </c>
      <c r="B5" s="6" t="s">
        <v>14</v>
      </c>
      <c r="C5" s="6" t="s">
        <v>15</v>
      </c>
      <c r="D5" s="6" t="s">
        <v>16</v>
      </c>
      <c r="E5" s="6" t="s">
        <v>17</v>
      </c>
      <c r="F5" s="6" t="s">
        <v>18</v>
      </c>
      <c r="G5" s="6" t="s">
        <v>19</v>
      </c>
      <c r="H5" s="6" t="s">
        <v>20</v>
      </c>
      <c r="I5" s="6" t="s">
        <v>21</v>
      </c>
      <c r="J5" s="6" t="s">
        <v>22</v>
      </c>
      <c r="K5" s="6" t="s">
        <v>23</v>
      </c>
      <c r="L5" s="7">
        <v>7.5045454545454549</v>
      </c>
      <c r="M5" s="8" t="s">
        <v>24</v>
      </c>
      <c r="N5" s="6"/>
    </row>
    <row r="6" spans="1:14" x14ac:dyDescent="0.25">
      <c r="A6" s="6">
        <v>2</v>
      </c>
      <c r="B6" s="6" t="s">
        <v>25</v>
      </c>
      <c r="C6" s="6" t="s">
        <v>26</v>
      </c>
      <c r="D6" s="6" t="s">
        <v>27</v>
      </c>
      <c r="E6" s="6" t="s">
        <v>17</v>
      </c>
      <c r="F6" s="6" t="s">
        <v>28</v>
      </c>
      <c r="G6" s="6" t="s">
        <v>19</v>
      </c>
      <c r="H6" s="6" t="s">
        <v>29</v>
      </c>
      <c r="I6" s="6" t="s">
        <v>21</v>
      </c>
      <c r="J6" s="6" t="s">
        <v>22</v>
      </c>
      <c r="K6" s="6" t="s">
        <v>23</v>
      </c>
      <c r="L6" s="7">
        <v>7.0987878787878786</v>
      </c>
      <c r="M6" s="8" t="s">
        <v>24</v>
      </c>
      <c r="N6" s="6"/>
    </row>
    <row r="7" spans="1:14" x14ac:dyDescent="0.25">
      <c r="A7" s="6">
        <v>3</v>
      </c>
      <c r="B7" s="6" t="s">
        <v>30</v>
      </c>
      <c r="C7" s="6" t="s">
        <v>31</v>
      </c>
      <c r="D7" s="6" t="s">
        <v>32</v>
      </c>
      <c r="E7" s="6" t="s">
        <v>17</v>
      </c>
      <c r="F7" s="6" t="s">
        <v>33</v>
      </c>
      <c r="G7" s="6" t="s">
        <v>19</v>
      </c>
      <c r="H7" s="6" t="s">
        <v>29</v>
      </c>
      <c r="I7" s="6" t="s">
        <v>21</v>
      </c>
      <c r="J7" s="6" t="s">
        <v>22</v>
      </c>
      <c r="K7" s="6" t="s">
        <v>23</v>
      </c>
      <c r="L7" s="7">
        <v>7.6878787878787875</v>
      </c>
      <c r="M7" s="8" t="s">
        <v>24</v>
      </c>
      <c r="N7" s="6"/>
    </row>
    <row r="8" spans="1:14" x14ac:dyDescent="0.25">
      <c r="A8" s="6">
        <v>4</v>
      </c>
      <c r="B8" s="6" t="s">
        <v>34</v>
      </c>
      <c r="C8" s="6" t="s">
        <v>35</v>
      </c>
      <c r="D8" s="6" t="s">
        <v>36</v>
      </c>
      <c r="E8" s="6" t="s">
        <v>17</v>
      </c>
      <c r="F8" s="6" t="s">
        <v>37</v>
      </c>
      <c r="G8" s="6" t="s">
        <v>19</v>
      </c>
      <c r="H8" s="6" t="s">
        <v>29</v>
      </c>
      <c r="I8" s="6" t="s">
        <v>21</v>
      </c>
      <c r="J8" s="6" t="s">
        <v>22</v>
      </c>
      <c r="K8" s="6" t="s">
        <v>23</v>
      </c>
      <c r="L8" s="7">
        <v>7.3096969696969696</v>
      </c>
      <c r="M8" s="8" t="s">
        <v>24</v>
      </c>
      <c r="N8" s="6"/>
    </row>
    <row r="9" spans="1:14" x14ac:dyDescent="0.25">
      <c r="A9" s="6">
        <v>5</v>
      </c>
      <c r="B9" s="6" t="s">
        <v>38</v>
      </c>
      <c r="C9" s="6" t="s">
        <v>39</v>
      </c>
      <c r="D9" s="6" t="s">
        <v>40</v>
      </c>
      <c r="E9" s="6" t="s">
        <v>17</v>
      </c>
      <c r="F9" s="6" t="s">
        <v>41</v>
      </c>
      <c r="G9" s="6" t="s">
        <v>19</v>
      </c>
      <c r="H9" s="6" t="s">
        <v>29</v>
      </c>
      <c r="I9" s="6" t="s">
        <v>21</v>
      </c>
      <c r="J9" s="6" t="s">
        <v>22</v>
      </c>
      <c r="K9" s="6" t="s">
        <v>23</v>
      </c>
      <c r="L9" s="7">
        <v>7.0584848484848486</v>
      </c>
      <c r="M9" s="8" t="s">
        <v>24</v>
      </c>
      <c r="N9" s="6"/>
    </row>
    <row r="10" spans="1:14" x14ac:dyDescent="0.25">
      <c r="A10" s="6">
        <v>6</v>
      </c>
      <c r="B10" s="6" t="s">
        <v>42</v>
      </c>
      <c r="C10" s="6" t="s">
        <v>43</v>
      </c>
      <c r="D10" s="6" t="s">
        <v>44</v>
      </c>
      <c r="E10" s="6" t="s">
        <v>17</v>
      </c>
      <c r="F10" s="6" t="s">
        <v>45</v>
      </c>
      <c r="G10" s="6" t="s">
        <v>19</v>
      </c>
      <c r="H10" s="6" t="s">
        <v>29</v>
      </c>
      <c r="I10" s="6" t="s">
        <v>21</v>
      </c>
      <c r="J10" s="6" t="s">
        <v>22</v>
      </c>
      <c r="K10" s="6" t="s">
        <v>23</v>
      </c>
      <c r="L10" s="7">
        <v>7.499090909090909</v>
      </c>
      <c r="M10" s="8" t="s">
        <v>24</v>
      </c>
      <c r="N10" s="6"/>
    </row>
    <row r="11" spans="1:14" x14ac:dyDescent="0.25">
      <c r="A11" s="6">
        <v>7</v>
      </c>
      <c r="B11" s="6" t="s">
        <v>46</v>
      </c>
      <c r="C11" s="6" t="s">
        <v>35</v>
      </c>
      <c r="D11" s="6" t="s">
        <v>47</v>
      </c>
      <c r="E11" s="6" t="s">
        <v>17</v>
      </c>
      <c r="F11" s="6" t="s">
        <v>48</v>
      </c>
      <c r="G11" s="6" t="s">
        <v>19</v>
      </c>
      <c r="H11" s="6" t="s">
        <v>29</v>
      </c>
      <c r="I11" s="6" t="s">
        <v>21</v>
      </c>
      <c r="J11" s="6" t="s">
        <v>22</v>
      </c>
      <c r="K11" s="6" t="s">
        <v>23</v>
      </c>
      <c r="L11" s="7">
        <v>8.742727272727274</v>
      </c>
      <c r="M11" s="8" t="s">
        <v>49</v>
      </c>
      <c r="N11" s="6"/>
    </row>
    <row r="12" spans="1:14" x14ac:dyDescent="0.25">
      <c r="A12" s="6">
        <v>8</v>
      </c>
      <c r="B12" s="6" t="s">
        <v>50</v>
      </c>
      <c r="C12" s="6" t="s">
        <v>51</v>
      </c>
      <c r="D12" s="6" t="s">
        <v>52</v>
      </c>
      <c r="E12" s="6" t="s">
        <v>17</v>
      </c>
      <c r="F12" s="6" t="s">
        <v>53</v>
      </c>
      <c r="G12" s="6" t="s">
        <v>19</v>
      </c>
      <c r="H12" s="6" t="s">
        <v>20</v>
      </c>
      <c r="I12" s="6" t="s">
        <v>21</v>
      </c>
      <c r="J12" s="6" t="s">
        <v>22</v>
      </c>
      <c r="K12" s="6" t="s">
        <v>23</v>
      </c>
      <c r="L12" s="7">
        <v>7.4296969696969697</v>
      </c>
      <c r="M12" s="8" t="s">
        <v>24</v>
      </c>
      <c r="N12" s="6"/>
    </row>
    <row r="13" spans="1:14" x14ac:dyDescent="0.25">
      <c r="A13" s="6">
        <v>9</v>
      </c>
      <c r="B13" s="6" t="s">
        <v>54</v>
      </c>
      <c r="C13" s="6" t="s">
        <v>55</v>
      </c>
      <c r="D13" s="6" t="s">
        <v>52</v>
      </c>
      <c r="E13" s="6" t="s">
        <v>17</v>
      </c>
      <c r="F13" s="6" t="s">
        <v>56</v>
      </c>
      <c r="G13" s="6" t="s">
        <v>57</v>
      </c>
      <c r="H13" s="6" t="s">
        <v>58</v>
      </c>
      <c r="I13" s="6" t="s">
        <v>21</v>
      </c>
      <c r="J13" s="6" t="s">
        <v>22</v>
      </c>
      <c r="K13" s="6" t="s">
        <v>23</v>
      </c>
      <c r="L13" s="7">
        <v>7.5406060606060619</v>
      </c>
      <c r="M13" s="8" t="s">
        <v>24</v>
      </c>
      <c r="N13" s="6"/>
    </row>
    <row r="14" spans="1:14" x14ac:dyDescent="0.25">
      <c r="A14" s="6">
        <v>10</v>
      </c>
      <c r="B14" s="6" t="s">
        <v>59</v>
      </c>
      <c r="C14" s="6" t="s">
        <v>60</v>
      </c>
      <c r="D14" s="6" t="s">
        <v>61</v>
      </c>
      <c r="E14" s="6" t="s">
        <v>17</v>
      </c>
      <c r="F14" s="6" t="s">
        <v>62</v>
      </c>
      <c r="G14" s="6" t="s">
        <v>57</v>
      </c>
      <c r="H14" s="6" t="s">
        <v>20</v>
      </c>
      <c r="I14" s="6" t="s">
        <v>21</v>
      </c>
      <c r="J14" s="6" t="s">
        <v>22</v>
      </c>
      <c r="K14" s="6" t="s">
        <v>23</v>
      </c>
      <c r="L14" s="7">
        <v>8.0139393939393937</v>
      </c>
      <c r="M14" s="8" t="s">
        <v>49</v>
      </c>
      <c r="N14" s="6"/>
    </row>
    <row r="15" spans="1:14" x14ac:dyDescent="0.25">
      <c r="A15" s="6">
        <v>11</v>
      </c>
      <c r="B15" s="6" t="s">
        <v>63</v>
      </c>
      <c r="C15" s="6" t="s">
        <v>64</v>
      </c>
      <c r="D15" s="6" t="s">
        <v>65</v>
      </c>
      <c r="E15" s="6" t="s">
        <v>17</v>
      </c>
      <c r="F15" s="6" t="s">
        <v>66</v>
      </c>
      <c r="G15" s="6" t="s">
        <v>19</v>
      </c>
      <c r="H15" s="6" t="s">
        <v>29</v>
      </c>
      <c r="I15" s="6" t="s">
        <v>21</v>
      </c>
      <c r="J15" s="6" t="s">
        <v>22</v>
      </c>
      <c r="K15" s="6" t="s">
        <v>23</v>
      </c>
      <c r="L15" s="7">
        <v>7.4245454545454548</v>
      </c>
      <c r="M15" s="8" t="s">
        <v>24</v>
      </c>
      <c r="N15" s="6"/>
    </row>
    <row r="16" spans="1:14" x14ac:dyDescent="0.25">
      <c r="A16" s="6">
        <v>12</v>
      </c>
      <c r="B16" s="6" t="s">
        <v>67</v>
      </c>
      <c r="C16" s="6" t="s">
        <v>68</v>
      </c>
      <c r="D16" s="6" t="s">
        <v>69</v>
      </c>
      <c r="E16" s="6" t="s">
        <v>17</v>
      </c>
      <c r="F16" s="6" t="s">
        <v>33</v>
      </c>
      <c r="G16" s="6" t="s">
        <v>19</v>
      </c>
      <c r="H16" s="6" t="s">
        <v>20</v>
      </c>
      <c r="I16" s="6" t="s">
        <v>21</v>
      </c>
      <c r="J16" s="6" t="s">
        <v>22</v>
      </c>
      <c r="K16" s="6" t="s">
        <v>23</v>
      </c>
      <c r="L16" s="7">
        <v>8.4315151515151516</v>
      </c>
      <c r="M16" s="8" t="s">
        <v>49</v>
      </c>
      <c r="N16" s="6"/>
    </row>
    <row r="17" spans="1:14" x14ac:dyDescent="0.25">
      <c r="A17" s="6">
        <v>13</v>
      </c>
      <c r="B17" s="6" t="s">
        <v>70</v>
      </c>
      <c r="C17" s="6" t="s">
        <v>71</v>
      </c>
      <c r="D17" s="6" t="s">
        <v>72</v>
      </c>
      <c r="E17" s="6" t="s">
        <v>17</v>
      </c>
      <c r="F17" s="6" t="s">
        <v>73</v>
      </c>
      <c r="G17" s="6" t="s">
        <v>19</v>
      </c>
      <c r="H17" s="6" t="s">
        <v>29</v>
      </c>
      <c r="I17" s="6" t="s">
        <v>21</v>
      </c>
      <c r="J17" s="6" t="s">
        <v>22</v>
      </c>
      <c r="K17" s="6" t="s">
        <v>23</v>
      </c>
      <c r="L17" s="7">
        <v>8.2596969696969698</v>
      </c>
      <c r="M17" s="8" t="s">
        <v>49</v>
      </c>
      <c r="N17" s="6"/>
    </row>
    <row r="18" spans="1:14" x14ac:dyDescent="0.25">
      <c r="A18" s="6">
        <v>14</v>
      </c>
      <c r="B18" s="6" t="s">
        <v>74</v>
      </c>
      <c r="C18" s="6" t="s">
        <v>75</v>
      </c>
      <c r="D18" s="6" t="s">
        <v>76</v>
      </c>
      <c r="E18" s="6" t="s">
        <v>17</v>
      </c>
      <c r="F18" s="6" t="s">
        <v>77</v>
      </c>
      <c r="G18" s="6" t="s">
        <v>19</v>
      </c>
      <c r="H18" s="6" t="s">
        <v>20</v>
      </c>
      <c r="I18" s="6" t="s">
        <v>21</v>
      </c>
      <c r="J18" s="6" t="s">
        <v>22</v>
      </c>
      <c r="K18" s="6" t="s">
        <v>23</v>
      </c>
      <c r="L18" s="7">
        <v>7.5260606060606063</v>
      </c>
      <c r="M18" s="8" t="s">
        <v>24</v>
      </c>
      <c r="N18" s="6"/>
    </row>
    <row r="19" spans="1:14" x14ac:dyDescent="0.25">
      <c r="A19" s="6">
        <v>15</v>
      </c>
      <c r="B19" s="6" t="s">
        <v>78</v>
      </c>
      <c r="C19" s="6" t="s">
        <v>35</v>
      </c>
      <c r="D19" s="6" t="s">
        <v>79</v>
      </c>
      <c r="E19" s="6" t="s">
        <v>17</v>
      </c>
      <c r="F19" s="6" t="s">
        <v>80</v>
      </c>
      <c r="G19" s="6" t="s">
        <v>19</v>
      </c>
      <c r="H19" s="6" t="s">
        <v>29</v>
      </c>
      <c r="I19" s="6" t="s">
        <v>81</v>
      </c>
      <c r="J19" s="6" t="s">
        <v>22</v>
      </c>
      <c r="K19" s="6" t="s">
        <v>82</v>
      </c>
      <c r="L19" s="7">
        <v>6.7833333333333341</v>
      </c>
      <c r="M19" s="8" t="s">
        <v>83</v>
      </c>
      <c r="N19" s="6"/>
    </row>
    <row r="20" spans="1:14" x14ac:dyDescent="0.25">
      <c r="A20" s="6">
        <v>16</v>
      </c>
      <c r="B20" s="6" t="s">
        <v>84</v>
      </c>
      <c r="C20" s="6" t="s">
        <v>35</v>
      </c>
      <c r="D20" s="6" t="s">
        <v>85</v>
      </c>
      <c r="E20" s="6" t="s">
        <v>17</v>
      </c>
      <c r="F20" s="6" t="s">
        <v>86</v>
      </c>
      <c r="G20" s="6" t="s">
        <v>19</v>
      </c>
      <c r="H20" s="6" t="s">
        <v>29</v>
      </c>
      <c r="I20" s="6" t="s">
        <v>81</v>
      </c>
      <c r="J20" s="6" t="s">
        <v>22</v>
      </c>
      <c r="K20" s="6" t="s">
        <v>82</v>
      </c>
      <c r="L20" s="7">
        <v>7.0333333333333341</v>
      </c>
      <c r="M20" s="8" t="s">
        <v>24</v>
      </c>
      <c r="N20" s="6"/>
    </row>
    <row r="21" spans="1:14" x14ac:dyDescent="0.25">
      <c r="A21" s="6">
        <v>17</v>
      </c>
      <c r="B21" s="6" t="s">
        <v>87</v>
      </c>
      <c r="C21" s="6" t="s">
        <v>35</v>
      </c>
      <c r="D21" s="6" t="s">
        <v>32</v>
      </c>
      <c r="E21" s="6" t="s">
        <v>17</v>
      </c>
      <c r="F21" s="6" t="s">
        <v>88</v>
      </c>
      <c r="G21" s="6" t="s">
        <v>19</v>
      </c>
      <c r="H21" s="6" t="s">
        <v>29</v>
      </c>
      <c r="I21" s="6" t="s">
        <v>81</v>
      </c>
      <c r="J21" s="6" t="s">
        <v>22</v>
      </c>
      <c r="K21" s="6" t="s">
        <v>82</v>
      </c>
      <c r="L21" s="7">
        <v>7.166666666666667</v>
      </c>
      <c r="M21" s="8" t="s">
        <v>24</v>
      </c>
      <c r="N21" s="6"/>
    </row>
    <row r="22" spans="1:14" x14ac:dyDescent="0.25">
      <c r="A22" s="6">
        <v>18</v>
      </c>
      <c r="B22" s="6" t="s">
        <v>89</v>
      </c>
      <c r="C22" s="6" t="s">
        <v>35</v>
      </c>
      <c r="D22" s="6" t="s">
        <v>90</v>
      </c>
      <c r="E22" s="6" t="s">
        <v>17</v>
      </c>
      <c r="F22" s="6" t="s">
        <v>91</v>
      </c>
      <c r="G22" s="6" t="s">
        <v>19</v>
      </c>
      <c r="H22" s="6" t="s">
        <v>29</v>
      </c>
      <c r="I22" s="6" t="s">
        <v>81</v>
      </c>
      <c r="J22" s="6" t="s">
        <v>22</v>
      </c>
      <c r="K22" s="6" t="s">
        <v>82</v>
      </c>
      <c r="L22" s="7">
        <v>7.05</v>
      </c>
      <c r="M22" s="8" t="s">
        <v>24</v>
      </c>
      <c r="N22" s="6"/>
    </row>
    <row r="23" spans="1:14" x14ac:dyDescent="0.25">
      <c r="A23" s="6">
        <v>19</v>
      </c>
      <c r="B23" s="6" t="s">
        <v>92</v>
      </c>
      <c r="C23" s="6" t="s">
        <v>93</v>
      </c>
      <c r="D23" s="6" t="s">
        <v>94</v>
      </c>
      <c r="E23" s="6" t="s">
        <v>17</v>
      </c>
      <c r="F23" s="6" t="s">
        <v>95</v>
      </c>
      <c r="G23" s="6" t="s">
        <v>19</v>
      </c>
      <c r="H23" s="6" t="s">
        <v>29</v>
      </c>
      <c r="I23" s="6" t="s">
        <v>81</v>
      </c>
      <c r="J23" s="6" t="s">
        <v>22</v>
      </c>
      <c r="K23" s="6" t="s">
        <v>82</v>
      </c>
      <c r="L23" s="7">
        <v>7.7833333333333341</v>
      </c>
      <c r="M23" s="8" t="s">
        <v>24</v>
      </c>
      <c r="N23" s="6"/>
    </row>
    <row r="24" spans="1:14" x14ac:dyDescent="0.25">
      <c r="A24" s="6">
        <v>20</v>
      </c>
      <c r="B24" s="6" t="s">
        <v>96</v>
      </c>
      <c r="C24" s="6" t="s">
        <v>97</v>
      </c>
      <c r="D24" s="6" t="s">
        <v>98</v>
      </c>
      <c r="E24" s="6" t="s">
        <v>17</v>
      </c>
      <c r="F24" s="6" t="s">
        <v>99</v>
      </c>
      <c r="G24" s="6" t="s">
        <v>19</v>
      </c>
      <c r="H24" s="6" t="s">
        <v>29</v>
      </c>
      <c r="I24" s="6" t="s">
        <v>81</v>
      </c>
      <c r="J24" s="6" t="s">
        <v>22</v>
      </c>
      <c r="K24" s="6" t="s">
        <v>82</v>
      </c>
      <c r="L24" s="7">
        <v>7.1166666666666671</v>
      </c>
      <c r="M24" s="8" t="s">
        <v>24</v>
      </c>
      <c r="N24" s="6"/>
    </row>
    <row r="25" spans="1:14" x14ac:dyDescent="0.25">
      <c r="A25" s="6">
        <v>21</v>
      </c>
      <c r="B25" s="6" t="s">
        <v>100</v>
      </c>
      <c r="C25" s="6" t="s">
        <v>101</v>
      </c>
      <c r="D25" s="6" t="s">
        <v>102</v>
      </c>
      <c r="E25" s="6" t="s">
        <v>17</v>
      </c>
      <c r="F25" s="6" t="s">
        <v>103</v>
      </c>
      <c r="G25" s="6" t="s">
        <v>19</v>
      </c>
      <c r="H25" s="6" t="s">
        <v>20</v>
      </c>
      <c r="I25" s="6" t="s">
        <v>81</v>
      </c>
      <c r="J25" s="6" t="s">
        <v>22</v>
      </c>
      <c r="K25" s="6" t="s">
        <v>82</v>
      </c>
      <c r="L25" s="7">
        <v>7.8999999999999995</v>
      </c>
      <c r="M25" s="8" t="s">
        <v>24</v>
      </c>
      <c r="N25" s="6"/>
    </row>
    <row r="26" spans="1:14" x14ac:dyDescent="0.25">
      <c r="A26" s="6">
        <v>22</v>
      </c>
      <c r="B26" s="6" t="s">
        <v>104</v>
      </c>
      <c r="C26" s="6" t="s">
        <v>68</v>
      </c>
      <c r="D26" s="6" t="s">
        <v>105</v>
      </c>
      <c r="E26" s="6" t="s">
        <v>17</v>
      </c>
      <c r="F26" s="6" t="s">
        <v>106</v>
      </c>
      <c r="G26" s="6" t="s">
        <v>19</v>
      </c>
      <c r="H26" s="6" t="s">
        <v>20</v>
      </c>
      <c r="I26" s="6" t="s">
        <v>81</v>
      </c>
      <c r="J26" s="6" t="s">
        <v>22</v>
      </c>
      <c r="K26" s="6" t="s">
        <v>82</v>
      </c>
      <c r="L26" s="7">
        <v>7.45</v>
      </c>
      <c r="M26" s="8" t="s">
        <v>24</v>
      </c>
      <c r="N26" s="6"/>
    </row>
    <row r="27" spans="1:14" x14ac:dyDescent="0.25">
      <c r="A27" s="6">
        <v>23</v>
      </c>
      <c r="B27" s="6" t="s">
        <v>107</v>
      </c>
      <c r="C27" s="6" t="s">
        <v>68</v>
      </c>
      <c r="D27" s="6" t="s">
        <v>108</v>
      </c>
      <c r="E27" s="6" t="s">
        <v>17</v>
      </c>
      <c r="F27" s="6" t="s">
        <v>28</v>
      </c>
      <c r="G27" s="6" t="s">
        <v>19</v>
      </c>
      <c r="H27" s="6" t="s">
        <v>20</v>
      </c>
      <c r="I27" s="6" t="s">
        <v>81</v>
      </c>
      <c r="J27" s="6" t="s">
        <v>22</v>
      </c>
      <c r="K27" s="6" t="s">
        <v>82</v>
      </c>
      <c r="L27" s="7">
        <v>7.2</v>
      </c>
      <c r="M27" s="8" t="s">
        <v>24</v>
      </c>
      <c r="N27" s="6"/>
    </row>
    <row r="28" spans="1:14" x14ac:dyDescent="0.25">
      <c r="A28" s="6">
        <v>24</v>
      </c>
      <c r="B28" s="6" t="s">
        <v>109</v>
      </c>
      <c r="C28" s="6" t="s">
        <v>35</v>
      </c>
      <c r="D28" s="6" t="s">
        <v>110</v>
      </c>
      <c r="E28" s="6" t="s">
        <v>17</v>
      </c>
      <c r="F28" s="6" t="s">
        <v>111</v>
      </c>
      <c r="G28" s="6" t="s">
        <v>19</v>
      </c>
      <c r="H28" s="6" t="s">
        <v>29</v>
      </c>
      <c r="I28" s="6" t="s">
        <v>81</v>
      </c>
      <c r="J28" s="6" t="s">
        <v>22</v>
      </c>
      <c r="K28" s="6" t="s">
        <v>82</v>
      </c>
      <c r="L28" s="7">
        <v>7.0333333333333341</v>
      </c>
      <c r="M28" s="8" t="s">
        <v>24</v>
      </c>
      <c r="N28" s="6"/>
    </row>
    <row r="29" spans="1:14" x14ac:dyDescent="0.25">
      <c r="A29" s="6">
        <v>25</v>
      </c>
      <c r="B29" s="6" t="s">
        <v>112</v>
      </c>
      <c r="C29" s="6" t="s">
        <v>113</v>
      </c>
      <c r="D29" s="6" t="s">
        <v>114</v>
      </c>
      <c r="E29" s="6" t="s">
        <v>17</v>
      </c>
      <c r="F29" s="6" t="s">
        <v>115</v>
      </c>
      <c r="G29" s="6" t="s">
        <v>19</v>
      </c>
      <c r="H29" s="6" t="s">
        <v>20</v>
      </c>
      <c r="I29" s="6" t="s">
        <v>81</v>
      </c>
      <c r="J29" s="6" t="s">
        <v>22</v>
      </c>
      <c r="K29" s="6" t="s">
        <v>82</v>
      </c>
      <c r="L29" s="7">
        <v>7.916666666666667</v>
      </c>
      <c r="M29" s="8" t="s">
        <v>24</v>
      </c>
      <c r="N29" s="6"/>
    </row>
    <row r="30" spans="1:14" x14ac:dyDescent="0.25">
      <c r="A30" s="6">
        <v>26</v>
      </c>
      <c r="B30" s="6" t="s">
        <v>116</v>
      </c>
      <c r="C30" s="6" t="s">
        <v>117</v>
      </c>
      <c r="D30" s="6" t="s">
        <v>118</v>
      </c>
      <c r="E30" s="6" t="s">
        <v>17</v>
      </c>
      <c r="F30" s="6" t="s">
        <v>119</v>
      </c>
      <c r="G30" s="6" t="s">
        <v>19</v>
      </c>
      <c r="H30" s="6" t="s">
        <v>29</v>
      </c>
      <c r="I30" s="6" t="s">
        <v>81</v>
      </c>
      <c r="J30" s="6" t="s">
        <v>22</v>
      </c>
      <c r="K30" s="6" t="s">
        <v>82</v>
      </c>
      <c r="L30" s="7">
        <v>8.3833333333333329</v>
      </c>
      <c r="M30" s="8" t="s">
        <v>49</v>
      </c>
      <c r="N30" s="6"/>
    </row>
    <row r="31" spans="1:14" x14ac:dyDescent="0.25">
      <c r="A31" s="6">
        <v>27</v>
      </c>
      <c r="B31" s="6" t="s">
        <v>120</v>
      </c>
      <c r="C31" s="6" t="s">
        <v>121</v>
      </c>
      <c r="D31" s="6" t="s">
        <v>122</v>
      </c>
      <c r="E31" s="6" t="s">
        <v>17</v>
      </c>
      <c r="F31" s="6" t="s">
        <v>123</v>
      </c>
      <c r="G31" s="6" t="s">
        <v>57</v>
      </c>
      <c r="H31" s="6" t="s">
        <v>20</v>
      </c>
      <c r="I31" s="6" t="s">
        <v>81</v>
      </c>
      <c r="J31" s="6" t="s">
        <v>22</v>
      </c>
      <c r="K31" s="6" t="s">
        <v>82</v>
      </c>
      <c r="L31" s="7">
        <v>7.8999999999999995</v>
      </c>
      <c r="M31" s="8" t="s">
        <v>24</v>
      </c>
      <c r="N31" s="6"/>
    </row>
    <row r="32" spans="1:14" x14ac:dyDescent="0.25">
      <c r="A32" s="6">
        <v>28</v>
      </c>
      <c r="B32" s="6" t="s">
        <v>124</v>
      </c>
      <c r="C32" s="6" t="s">
        <v>125</v>
      </c>
      <c r="D32" s="6" t="s">
        <v>126</v>
      </c>
      <c r="E32" s="6" t="s">
        <v>17</v>
      </c>
      <c r="F32" s="6" t="s">
        <v>56</v>
      </c>
      <c r="G32" s="6" t="s">
        <v>19</v>
      </c>
      <c r="H32" s="6" t="s">
        <v>29</v>
      </c>
      <c r="I32" s="6" t="s">
        <v>81</v>
      </c>
      <c r="J32" s="6" t="s">
        <v>22</v>
      </c>
      <c r="K32" s="6" t="s">
        <v>82</v>
      </c>
      <c r="L32" s="7">
        <v>7.05</v>
      </c>
      <c r="M32" s="8" t="s">
        <v>24</v>
      </c>
      <c r="N32" s="6"/>
    </row>
    <row r="33" spans="1:14" x14ac:dyDescent="0.25">
      <c r="A33" s="6">
        <v>29</v>
      </c>
      <c r="B33" s="6" t="s">
        <v>127</v>
      </c>
      <c r="C33" s="6" t="s">
        <v>35</v>
      </c>
      <c r="D33" s="6" t="s">
        <v>128</v>
      </c>
      <c r="E33" s="6" t="s">
        <v>17</v>
      </c>
      <c r="F33" s="6" t="s">
        <v>129</v>
      </c>
      <c r="G33" s="6" t="s">
        <v>19</v>
      </c>
      <c r="H33" s="6" t="s">
        <v>29</v>
      </c>
      <c r="I33" s="6" t="s">
        <v>81</v>
      </c>
      <c r="J33" s="6" t="s">
        <v>22</v>
      </c>
      <c r="K33" s="6" t="s">
        <v>82</v>
      </c>
      <c r="L33" s="7">
        <v>7.1000000000000005</v>
      </c>
      <c r="M33" s="8" t="s">
        <v>24</v>
      </c>
      <c r="N33" s="6"/>
    </row>
    <row r="34" spans="1:14" x14ac:dyDescent="0.25">
      <c r="A34" s="6">
        <v>30</v>
      </c>
      <c r="B34" s="6" t="s">
        <v>130</v>
      </c>
      <c r="C34" s="6" t="s">
        <v>131</v>
      </c>
      <c r="D34" s="6" t="s">
        <v>132</v>
      </c>
      <c r="E34" s="6" t="s">
        <v>17</v>
      </c>
      <c r="F34" s="6" t="s">
        <v>133</v>
      </c>
      <c r="G34" s="6" t="s">
        <v>19</v>
      </c>
      <c r="H34" s="6" t="s">
        <v>134</v>
      </c>
      <c r="I34" s="6" t="s">
        <v>81</v>
      </c>
      <c r="J34" s="6" t="s">
        <v>22</v>
      </c>
      <c r="K34" s="6" t="s">
        <v>82</v>
      </c>
      <c r="L34" s="7">
        <v>7.666666666666667</v>
      </c>
      <c r="M34" s="8" t="s">
        <v>24</v>
      </c>
      <c r="N34" s="6"/>
    </row>
    <row r="35" spans="1:14" x14ac:dyDescent="0.25">
      <c r="A35" s="6">
        <v>31</v>
      </c>
      <c r="B35" s="6" t="s">
        <v>135</v>
      </c>
      <c r="C35" s="6" t="s">
        <v>60</v>
      </c>
      <c r="D35" s="6" t="s">
        <v>136</v>
      </c>
      <c r="E35" s="6" t="s">
        <v>17</v>
      </c>
      <c r="F35" s="6" t="s">
        <v>137</v>
      </c>
      <c r="G35" s="6" t="s">
        <v>57</v>
      </c>
      <c r="H35" s="6" t="s">
        <v>20</v>
      </c>
      <c r="I35" s="6" t="s">
        <v>81</v>
      </c>
      <c r="J35" s="6" t="s">
        <v>22</v>
      </c>
      <c r="K35" s="6" t="s">
        <v>82</v>
      </c>
      <c r="L35" s="7">
        <v>8.5</v>
      </c>
      <c r="M35" s="8" t="s">
        <v>49</v>
      </c>
      <c r="N35" s="6"/>
    </row>
    <row r="36" spans="1:14" x14ac:dyDescent="0.25">
      <c r="A36" s="6">
        <v>32</v>
      </c>
      <c r="B36" s="6" t="s">
        <v>138</v>
      </c>
      <c r="C36" s="6" t="s">
        <v>93</v>
      </c>
      <c r="D36" s="6" t="s">
        <v>139</v>
      </c>
      <c r="E36" s="6" t="s">
        <v>17</v>
      </c>
      <c r="F36" s="6" t="s">
        <v>140</v>
      </c>
      <c r="G36" s="6" t="s">
        <v>19</v>
      </c>
      <c r="H36" s="6" t="s">
        <v>29</v>
      </c>
      <c r="I36" s="6" t="s">
        <v>81</v>
      </c>
      <c r="J36" s="6" t="s">
        <v>22</v>
      </c>
      <c r="K36" s="6" t="s">
        <v>82</v>
      </c>
      <c r="L36" s="7">
        <v>7.4666666666666659</v>
      </c>
      <c r="M36" s="8" t="s">
        <v>24</v>
      </c>
      <c r="N36" s="6"/>
    </row>
    <row r="37" spans="1:14" x14ac:dyDescent="0.25">
      <c r="A37" s="6">
        <v>33</v>
      </c>
      <c r="B37" s="6" t="s">
        <v>141</v>
      </c>
      <c r="C37" s="6" t="s">
        <v>142</v>
      </c>
      <c r="D37" s="6" t="s">
        <v>143</v>
      </c>
      <c r="E37" s="6" t="s">
        <v>17</v>
      </c>
      <c r="F37" s="6" t="s">
        <v>144</v>
      </c>
      <c r="G37" s="6" t="s">
        <v>19</v>
      </c>
      <c r="H37" s="6" t="s">
        <v>20</v>
      </c>
      <c r="I37" s="6" t="s">
        <v>81</v>
      </c>
      <c r="J37" s="6" t="s">
        <v>22</v>
      </c>
      <c r="K37" s="6" t="s">
        <v>82</v>
      </c>
      <c r="L37" s="7">
        <v>7.1833333333333336</v>
      </c>
      <c r="M37" s="8" t="s">
        <v>24</v>
      </c>
      <c r="N37" s="6"/>
    </row>
    <row r="38" spans="1:14" x14ac:dyDescent="0.25">
      <c r="A38" s="6">
        <v>34</v>
      </c>
      <c r="B38" s="6" t="s">
        <v>145</v>
      </c>
      <c r="C38" s="6" t="s">
        <v>26</v>
      </c>
      <c r="D38" s="6" t="s">
        <v>146</v>
      </c>
      <c r="E38" s="6" t="s">
        <v>17</v>
      </c>
      <c r="F38" s="6" t="s">
        <v>147</v>
      </c>
      <c r="G38" s="6" t="s">
        <v>19</v>
      </c>
      <c r="H38" s="6" t="s">
        <v>29</v>
      </c>
      <c r="I38" s="6" t="s">
        <v>81</v>
      </c>
      <c r="J38" s="6" t="s">
        <v>22</v>
      </c>
      <c r="K38" s="6" t="s">
        <v>82</v>
      </c>
      <c r="L38" s="7">
        <v>8.2999999999999989</v>
      </c>
      <c r="M38" s="8" t="s">
        <v>49</v>
      </c>
      <c r="N38" s="6"/>
    </row>
    <row r="39" spans="1:14" x14ac:dyDescent="0.25">
      <c r="A39" s="6">
        <v>35</v>
      </c>
      <c r="B39" s="6" t="s">
        <v>148</v>
      </c>
      <c r="C39" s="6" t="s">
        <v>149</v>
      </c>
      <c r="D39" s="6" t="s">
        <v>150</v>
      </c>
      <c r="E39" s="6" t="s">
        <v>17</v>
      </c>
      <c r="F39" s="6" t="s">
        <v>151</v>
      </c>
      <c r="G39" s="6" t="s">
        <v>19</v>
      </c>
      <c r="H39" s="6" t="s">
        <v>20</v>
      </c>
      <c r="I39" s="6" t="s">
        <v>152</v>
      </c>
      <c r="J39" s="6" t="s">
        <v>22</v>
      </c>
      <c r="K39" s="6" t="s">
        <v>82</v>
      </c>
      <c r="L39" s="9">
        <v>7.2833333333333341</v>
      </c>
      <c r="M39" s="8" t="s">
        <v>24</v>
      </c>
      <c r="N39" s="6"/>
    </row>
    <row r="40" spans="1:14" x14ac:dyDescent="0.25">
      <c r="A40" s="6">
        <v>36</v>
      </c>
      <c r="B40" s="6" t="s">
        <v>153</v>
      </c>
      <c r="C40" s="6" t="s">
        <v>154</v>
      </c>
      <c r="D40" s="6" t="s">
        <v>102</v>
      </c>
      <c r="E40" s="6" t="s">
        <v>17</v>
      </c>
      <c r="F40" s="6" t="s">
        <v>155</v>
      </c>
      <c r="G40" s="6" t="s">
        <v>19</v>
      </c>
      <c r="H40" s="6" t="s">
        <v>20</v>
      </c>
      <c r="I40" s="6" t="s">
        <v>152</v>
      </c>
      <c r="J40" s="6" t="s">
        <v>22</v>
      </c>
      <c r="K40" s="6" t="s">
        <v>82</v>
      </c>
      <c r="L40" s="9">
        <v>7.166666666666667</v>
      </c>
      <c r="M40" s="8" t="s">
        <v>24</v>
      </c>
      <c r="N40" s="6"/>
    </row>
    <row r="41" spans="1:14" x14ac:dyDescent="0.25">
      <c r="A41" s="6">
        <v>37</v>
      </c>
      <c r="B41" s="6" t="s">
        <v>156</v>
      </c>
      <c r="C41" s="6" t="s">
        <v>157</v>
      </c>
      <c r="D41" s="6" t="s">
        <v>158</v>
      </c>
      <c r="E41" s="6" t="s">
        <v>17</v>
      </c>
      <c r="F41" s="6" t="s">
        <v>159</v>
      </c>
      <c r="G41" s="6" t="s">
        <v>57</v>
      </c>
      <c r="H41" s="6" t="s">
        <v>20</v>
      </c>
      <c r="I41" s="6" t="s">
        <v>152</v>
      </c>
      <c r="J41" s="6" t="s">
        <v>22</v>
      </c>
      <c r="K41" s="6" t="s">
        <v>82</v>
      </c>
      <c r="L41" s="9">
        <v>7.3166666666666664</v>
      </c>
      <c r="M41" s="8" t="s">
        <v>24</v>
      </c>
      <c r="N41" s="6"/>
    </row>
    <row r="42" spans="1:14" x14ac:dyDescent="0.25">
      <c r="A42" s="6">
        <v>38</v>
      </c>
      <c r="B42" s="6" t="s">
        <v>160</v>
      </c>
      <c r="C42" s="6" t="s">
        <v>35</v>
      </c>
      <c r="D42" s="6" t="s">
        <v>161</v>
      </c>
      <c r="E42" s="6" t="s">
        <v>17</v>
      </c>
      <c r="F42" s="6" t="s">
        <v>162</v>
      </c>
      <c r="G42" s="6" t="s">
        <v>19</v>
      </c>
      <c r="H42" s="6" t="s">
        <v>29</v>
      </c>
      <c r="I42" s="6" t="s">
        <v>152</v>
      </c>
      <c r="J42" s="6" t="s">
        <v>22</v>
      </c>
      <c r="K42" s="6" t="s">
        <v>82</v>
      </c>
      <c r="L42" s="9">
        <v>7.8999999999999995</v>
      </c>
      <c r="M42" s="8" t="s">
        <v>24</v>
      </c>
      <c r="N42" s="6"/>
    </row>
    <row r="43" spans="1:14" x14ac:dyDescent="0.25">
      <c r="A43" s="6">
        <v>39</v>
      </c>
      <c r="B43" s="6" t="s">
        <v>163</v>
      </c>
      <c r="C43" s="6" t="s">
        <v>71</v>
      </c>
      <c r="D43" s="6" t="s">
        <v>164</v>
      </c>
      <c r="E43" s="6" t="s">
        <v>17</v>
      </c>
      <c r="F43" s="6" t="s">
        <v>165</v>
      </c>
      <c r="G43" s="6" t="s">
        <v>19</v>
      </c>
      <c r="H43" s="6" t="s">
        <v>29</v>
      </c>
      <c r="I43" s="6" t="s">
        <v>152</v>
      </c>
      <c r="J43" s="6" t="s">
        <v>22</v>
      </c>
      <c r="K43" s="6" t="s">
        <v>82</v>
      </c>
      <c r="L43" s="9">
        <v>7.75</v>
      </c>
      <c r="M43" s="8" t="s">
        <v>24</v>
      </c>
      <c r="N43" s="6"/>
    </row>
    <row r="44" spans="1:14" x14ac:dyDescent="0.25">
      <c r="A44" s="6">
        <v>40</v>
      </c>
      <c r="B44" s="6" t="s">
        <v>166</v>
      </c>
      <c r="C44" s="6" t="s">
        <v>167</v>
      </c>
      <c r="D44" s="6" t="s">
        <v>168</v>
      </c>
      <c r="E44" s="6" t="s">
        <v>17</v>
      </c>
      <c r="F44" s="6" t="s">
        <v>169</v>
      </c>
      <c r="G44" s="6" t="s">
        <v>19</v>
      </c>
      <c r="H44" s="6" t="s">
        <v>134</v>
      </c>
      <c r="I44" s="6" t="s">
        <v>152</v>
      </c>
      <c r="J44" s="6" t="s">
        <v>22</v>
      </c>
      <c r="K44" s="6" t="s">
        <v>82</v>
      </c>
      <c r="L44" s="9">
        <v>7.7</v>
      </c>
      <c r="M44" s="8" t="s">
        <v>24</v>
      </c>
      <c r="N44" s="6"/>
    </row>
    <row r="45" spans="1:14" x14ac:dyDescent="0.25">
      <c r="A45" s="6">
        <v>41</v>
      </c>
      <c r="B45" s="6" t="s">
        <v>170</v>
      </c>
      <c r="C45" s="6" t="s">
        <v>171</v>
      </c>
      <c r="D45" s="6" t="s">
        <v>172</v>
      </c>
      <c r="E45" s="6" t="s">
        <v>17</v>
      </c>
      <c r="F45" s="6" t="s">
        <v>173</v>
      </c>
      <c r="G45" s="6" t="s">
        <v>57</v>
      </c>
      <c r="H45" s="6" t="s">
        <v>29</v>
      </c>
      <c r="I45" s="6" t="s">
        <v>152</v>
      </c>
      <c r="J45" s="6" t="s">
        <v>22</v>
      </c>
      <c r="K45" s="6" t="s">
        <v>82</v>
      </c>
      <c r="L45" s="9">
        <v>8.2833333333333332</v>
      </c>
      <c r="M45" s="8" t="s">
        <v>49</v>
      </c>
      <c r="N45" s="6"/>
    </row>
    <row r="46" spans="1:14" x14ac:dyDescent="0.25">
      <c r="A46" s="6">
        <v>42</v>
      </c>
      <c r="B46" s="6" t="s">
        <v>174</v>
      </c>
      <c r="C46" s="6" t="s">
        <v>175</v>
      </c>
      <c r="D46" s="6" t="s">
        <v>176</v>
      </c>
      <c r="E46" s="6" t="s">
        <v>17</v>
      </c>
      <c r="F46" s="6" t="s">
        <v>177</v>
      </c>
      <c r="G46" s="6" t="s">
        <v>19</v>
      </c>
      <c r="H46" s="6" t="s">
        <v>29</v>
      </c>
      <c r="I46" s="6" t="s">
        <v>152</v>
      </c>
      <c r="J46" s="6" t="s">
        <v>22</v>
      </c>
      <c r="K46" s="6" t="s">
        <v>82</v>
      </c>
      <c r="L46" s="9">
        <v>7.3833333333333329</v>
      </c>
      <c r="M46" s="8" t="s">
        <v>24</v>
      </c>
      <c r="N46" s="6"/>
    </row>
    <row r="47" spans="1:14" x14ac:dyDescent="0.25">
      <c r="A47" s="6">
        <v>43</v>
      </c>
      <c r="B47" s="6" t="s">
        <v>178</v>
      </c>
      <c r="C47" s="6" t="s">
        <v>64</v>
      </c>
      <c r="D47" s="6" t="s">
        <v>179</v>
      </c>
      <c r="E47" s="6" t="s">
        <v>17</v>
      </c>
      <c r="F47" s="6" t="s">
        <v>180</v>
      </c>
      <c r="G47" s="6" t="s">
        <v>19</v>
      </c>
      <c r="H47" s="6" t="s">
        <v>29</v>
      </c>
      <c r="I47" s="6" t="s">
        <v>152</v>
      </c>
      <c r="J47" s="6" t="s">
        <v>22</v>
      </c>
      <c r="K47" s="6" t="s">
        <v>82</v>
      </c>
      <c r="L47" s="9">
        <v>7.55</v>
      </c>
      <c r="M47" s="8" t="s">
        <v>24</v>
      </c>
      <c r="N47" s="6"/>
    </row>
    <row r="48" spans="1:14" x14ac:dyDescent="0.25">
      <c r="A48" s="6">
        <v>44</v>
      </c>
      <c r="B48" s="6" t="s">
        <v>181</v>
      </c>
      <c r="C48" s="6" t="s">
        <v>64</v>
      </c>
      <c r="D48" s="6" t="s">
        <v>20</v>
      </c>
      <c r="E48" s="6" t="s">
        <v>17</v>
      </c>
      <c r="F48" s="6" t="s">
        <v>182</v>
      </c>
      <c r="G48" s="6" t="s">
        <v>19</v>
      </c>
      <c r="H48" s="6" t="s">
        <v>29</v>
      </c>
      <c r="I48" s="6" t="s">
        <v>152</v>
      </c>
      <c r="J48" s="6" t="s">
        <v>22</v>
      </c>
      <c r="K48" s="6" t="s">
        <v>82</v>
      </c>
      <c r="L48" s="9">
        <v>7.8166666666666664</v>
      </c>
      <c r="M48" s="8" t="s">
        <v>24</v>
      </c>
      <c r="N48" s="6"/>
    </row>
    <row r="49" spans="1:17" x14ac:dyDescent="0.25">
      <c r="A49" s="6">
        <v>45</v>
      </c>
      <c r="B49" s="6" t="s">
        <v>183</v>
      </c>
      <c r="C49" s="6" t="s">
        <v>117</v>
      </c>
      <c r="D49" s="6" t="s">
        <v>184</v>
      </c>
      <c r="E49" s="6" t="s">
        <v>17</v>
      </c>
      <c r="F49" s="6" t="s">
        <v>185</v>
      </c>
      <c r="G49" s="6" t="s">
        <v>19</v>
      </c>
      <c r="H49" s="6" t="s">
        <v>29</v>
      </c>
      <c r="I49" s="6" t="s">
        <v>152</v>
      </c>
      <c r="J49" s="6" t="s">
        <v>22</v>
      </c>
      <c r="K49" s="6" t="s">
        <v>82</v>
      </c>
      <c r="L49" s="9">
        <v>7.1166666666666671</v>
      </c>
      <c r="M49" s="8" t="s">
        <v>24</v>
      </c>
      <c r="N49" s="6"/>
    </row>
    <row r="50" spans="1:17" x14ac:dyDescent="0.25">
      <c r="A50" s="6">
        <v>46</v>
      </c>
      <c r="B50" s="6" t="s">
        <v>186</v>
      </c>
      <c r="C50" s="6" t="s">
        <v>187</v>
      </c>
      <c r="D50" s="6" t="s">
        <v>90</v>
      </c>
      <c r="E50" s="6" t="s">
        <v>17</v>
      </c>
      <c r="F50" s="6" t="s">
        <v>119</v>
      </c>
      <c r="G50" s="6" t="s">
        <v>19</v>
      </c>
      <c r="H50" s="6" t="s">
        <v>29</v>
      </c>
      <c r="I50" s="6" t="s">
        <v>188</v>
      </c>
      <c r="J50" s="6" t="s">
        <v>22</v>
      </c>
      <c r="K50" s="6" t="s">
        <v>189</v>
      </c>
      <c r="L50" s="7">
        <v>8.1333333333333329</v>
      </c>
      <c r="M50" s="8" t="s">
        <v>24</v>
      </c>
      <c r="N50" s="6"/>
    </row>
    <row r="51" spans="1:17" x14ac:dyDescent="0.25">
      <c r="A51" s="6">
        <v>47</v>
      </c>
      <c r="B51" s="6" t="s">
        <v>190</v>
      </c>
      <c r="C51" s="6" t="s">
        <v>191</v>
      </c>
      <c r="D51" s="6" t="s">
        <v>192</v>
      </c>
      <c r="E51" s="6" t="s">
        <v>17</v>
      </c>
      <c r="F51" s="6" t="s">
        <v>45</v>
      </c>
      <c r="G51" s="6" t="s">
        <v>57</v>
      </c>
      <c r="H51" s="6" t="s">
        <v>29</v>
      </c>
      <c r="I51" s="6" t="s">
        <v>188</v>
      </c>
      <c r="J51" s="6" t="s">
        <v>22</v>
      </c>
      <c r="K51" s="6" t="s">
        <v>189</v>
      </c>
      <c r="L51" s="7">
        <v>8.5499999999999989</v>
      </c>
      <c r="M51" s="8" t="s">
        <v>49</v>
      </c>
      <c r="N51" s="6"/>
    </row>
    <row r="52" spans="1:17" x14ac:dyDescent="0.25">
      <c r="A52" s="6">
        <v>48</v>
      </c>
      <c r="B52" s="6" t="s">
        <v>193</v>
      </c>
      <c r="C52" s="6" t="s">
        <v>194</v>
      </c>
      <c r="D52" s="6" t="s">
        <v>102</v>
      </c>
      <c r="E52" s="6" t="s">
        <v>17</v>
      </c>
      <c r="F52" s="6" t="s">
        <v>195</v>
      </c>
      <c r="G52" s="6" t="s">
        <v>19</v>
      </c>
      <c r="H52" s="6" t="s">
        <v>196</v>
      </c>
      <c r="I52" s="6" t="s">
        <v>188</v>
      </c>
      <c r="J52" s="6" t="s">
        <v>22</v>
      </c>
      <c r="K52" s="6" t="s">
        <v>189</v>
      </c>
      <c r="L52" s="7">
        <v>7.25</v>
      </c>
      <c r="M52" s="8" t="s">
        <v>24</v>
      </c>
      <c r="N52" s="6"/>
      <c r="P52" s="10" t="s">
        <v>49</v>
      </c>
      <c r="Q52" s="11">
        <f>COUNTIF(Table1[Xếp loại 
tốt nghiệp],"Giỏi")</f>
        <v>10</v>
      </c>
    </row>
    <row r="53" spans="1:17" x14ac:dyDescent="0.25">
      <c r="A53" s="6">
        <v>49</v>
      </c>
      <c r="B53" s="6" t="s">
        <v>197</v>
      </c>
      <c r="C53" s="6" t="s">
        <v>198</v>
      </c>
      <c r="D53" s="6" t="s">
        <v>199</v>
      </c>
      <c r="E53" s="6" t="s">
        <v>17</v>
      </c>
      <c r="F53" s="6" t="s">
        <v>200</v>
      </c>
      <c r="G53" s="6" t="s">
        <v>19</v>
      </c>
      <c r="H53" s="6" t="s">
        <v>29</v>
      </c>
      <c r="I53" s="6" t="s">
        <v>188</v>
      </c>
      <c r="J53" s="6" t="s">
        <v>22</v>
      </c>
      <c r="K53" s="6" t="s">
        <v>189</v>
      </c>
      <c r="L53" s="7">
        <v>7.4833333333333334</v>
      </c>
      <c r="M53" s="8" t="s">
        <v>24</v>
      </c>
      <c r="N53" s="6"/>
      <c r="O53" s="10"/>
      <c r="P53" s="10" t="s">
        <v>201</v>
      </c>
      <c r="Q53" s="11">
        <f>COUNTIF(Table1[Xếp loại 
tốt nghiệp],"Khá")</f>
        <v>41</v>
      </c>
    </row>
    <row r="54" spans="1:17" x14ac:dyDescent="0.25">
      <c r="A54" s="6">
        <v>50</v>
      </c>
      <c r="B54" s="6" t="s">
        <v>202</v>
      </c>
      <c r="C54" s="6" t="s">
        <v>203</v>
      </c>
      <c r="D54" s="6" t="s">
        <v>204</v>
      </c>
      <c r="E54" s="6" t="s">
        <v>17</v>
      </c>
      <c r="F54" s="6" t="s">
        <v>205</v>
      </c>
      <c r="G54" s="6" t="s">
        <v>57</v>
      </c>
      <c r="H54" s="6" t="s">
        <v>29</v>
      </c>
      <c r="I54" s="6" t="s">
        <v>188</v>
      </c>
      <c r="J54" s="6" t="s">
        <v>22</v>
      </c>
      <c r="K54" s="6" t="s">
        <v>189</v>
      </c>
      <c r="L54" s="7">
        <v>7.916666666666667</v>
      </c>
      <c r="M54" s="8" t="s">
        <v>24</v>
      </c>
      <c r="N54" s="6"/>
      <c r="P54" s="10" t="s">
        <v>83</v>
      </c>
      <c r="Q54" s="11">
        <f>COUNTIF(Table1[Xếp loại 
tốt nghiệp],"Trung bình")</f>
        <v>1</v>
      </c>
    </row>
    <row r="55" spans="1:17" x14ac:dyDescent="0.25">
      <c r="A55" s="6">
        <v>51</v>
      </c>
      <c r="B55" s="6" t="s">
        <v>206</v>
      </c>
      <c r="C55" s="6" t="s">
        <v>175</v>
      </c>
      <c r="D55" s="6" t="s">
        <v>207</v>
      </c>
      <c r="E55" s="6" t="s">
        <v>17</v>
      </c>
      <c r="F55" s="6" t="s">
        <v>208</v>
      </c>
      <c r="G55" s="6" t="s">
        <v>19</v>
      </c>
      <c r="H55" s="6" t="s">
        <v>29</v>
      </c>
      <c r="I55" s="6" t="s">
        <v>188</v>
      </c>
      <c r="J55" s="6" t="s">
        <v>22</v>
      </c>
      <c r="K55" s="6" t="s">
        <v>189</v>
      </c>
      <c r="L55" s="7">
        <v>7.95</v>
      </c>
      <c r="M55" s="8" t="s">
        <v>49</v>
      </c>
      <c r="N55" s="6"/>
    </row>
    <row r="56" spans="1:17" x14ac:dyDescent="0.25">
      <c r="A56" s="6">
        <v>52</v>
      </c>
      <c r="B56" s="6" t="s">
        <v>209</v>
      </c>
      <c r="C56" s="6" t="s">
        <v>210</v>
      </c>
      <c r="D56" s="6" t="s">
        <v>211</v>
      </c>
      <c r="E56" s="6" t="s">
        <v>17</v>
      </c>
      <c r="F56" s="6" t="s">
        <v>212</v>
      </c>
      <c r="G56" s="6" t="s">
        <v>19</v>
      </c>
      <c r="H56" s="6" t="s">
        <v>29</v>
      </c>
      <c r="I56" s="6" t="s">
        <v>188</v>
      </c>
      <c r="J56" s="6" t="s">
        <v>22</v>
      </c>
      <c r="K56" s="6" t="s">
        <v>189</v>
      </c>
      <c r="L56" s="7">
        <v>7.8999999999999995</v>
      </c>
      <c r="M56" s="8" t="s">
        <v>24</v>
      </c>
      <c r="N56" s="6"/>
    </row>
    <row r="58" spans="1:17" x14ac:dyDescent="0.25">
      <c r="B58" s="12" t="s">
        <v>213</v>
      </c>
    </row>
  </sheetData>
  <mergeCells count="2">
    <mergeCell ref="A1:N1"/>
    <mergeCell ref="A2:N2"/>
  </mergeCell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3"/>
  <sheetViews>
    <sheetView tabSelected="1" workbookViewId="0">
      <selection activeCell="K5" sqref="K5"/>
    </sheetView>
  </sheetViews>
  <sheetFormatPr defaultRowHeight="15" x14ac:dyDescent="0.25"/>
  <cols>
    <col min="1" max="1" width="6.85546875" customWidth="1"/>
    <col min="2" max="2" width="14" hidden="1" customWidth="1"/>
    <col min="3" max="3" width="16.7109375" customWidth="1"/>
    <col min="5" max="5" width="19.7109375" customWidth="1"/>
    <col min="6" max="6" width="20" customWidth="1"/>
    <col min="7" max="7" width="12.5703125" customWidth="1"/>
    <col min="8" max="9" width="12.5703125" style="13" customWidth="1"/>
    <col min="10" max="10" width="24" customWidth="1"/>
    <col min="11" max="11" width="19.85546875" customWidth="1"/>
    <col min="12" max="12" width="12.5703125" style="13" customWidth="1"/>
    <col min="15" max="15" width="18" hidden="1" customWidth="1"/>
    <col min="16" max="16" width="18.7109375" hidden="1" customWidth="1"/>
    <col min="17" max="17" width="17.28515625" customWidth="1"/>
    <col min="18" max="18" width="19.28515625" customWidth="1"/>
    <col min="19" max="19" width="12.5703125" customWidth="1"/>
    <col min="20" max="21" width="10.7109375" customWidth="1"/>
    <col min="22" max="22" width="10.42578125" customWidth="1"/>
    <col min="23" max="23" width="16.85546875" customWidth="1"/>
    <col min="24" max="24" width="15" customWidth="1"/>
    <col min="25" max="25" width="19" customWidth="1"/>
  </cols>
  <sheetData>
    <row r="1" spans="1:25" ht="50.25" customHeight="1" x14ac:dyDescent="0.25">
      <c r="A1" s="57" t="s">
        <v>0</v>
      </c>
      <c r="B1" s="58" t="s">
        <v>1</v>
      </c>
      <c r="C1" s="58" t="s">
        <v>2</v>
      </c>
      <c r="D1" s="58" t="s">
        <v>3</v>
      </c>
      <c r="E1" s="59" t="s">
        <v>270</v>
      </c>
      <c r="F1" s="59" t="s">
        <v>271</v>
      </c>
      <c r="G1" s="58" t="s">
        <v>5</v>
      </c>
      <c r="H1" s="58" t="s">
        <v>217</v>
      </c>
      <c r="I1" s="59" t="s">
        <v>348</v>
      </c>
      <c r="J1" s="58" t="s">
        <v>216</v>
      </c>
      <c r="K1" s="60" t="s">
        <v>349</v>
      </c>
      <c r="L1" s="58" t="s">
        <v>4</v>
      </c>
      <c r="M1" s="58" t="s">
        <v>6</v>
      </c>
      <c r="N1" s="58" t="s">
        <v>7</v>
      </c>
      <c r="O1" s="58" t="s">
        <v>8</v>
      </c>
      <c r="P1" s="58" t="s">
        <v>9</v>
      </c>
      <c r="Q1" s="58" t="s">
        <v>351</v>
      </c>
      <c r="R1" s="60" t="s">
        <v>350</v>
      </c>
      <c r="S1" s="61" t="s">
        <v>11</v>
      </c>
      <c r="T1" s="62" t="s">
        <v>12</v>
      </c>
      <c r="U1" s="60" t="s">
        <v>355</v>
      </c>
      <c r="V1" s="60" t="s">
        <v>359</v>
      </c>
      <c r="W1" s="59" t="s">
        <v>360</v>
      </c>
      <c r="X1" s="59" t="s">
        <v>362</v>
      </c>
      <c r="Y1" s="63" t="s">
        <v>361</v>
      </c>
    </row>
    <row r="2" spans="1:25" x14ac:dyDescent="0.25">
      <c r="A2" s="64">
        <v>1</v>
      </c>
      <c r="B2" s="65" t="s">
        <v>14</v>
      </c>
      <c r="C2" s="65" t="s">
        <v>15</v>
      </c>
      <c r="D2" s="65" t="s">
        <v>16</v>
      </c>
      <c r="E2" s="65" t="s">
        <v>218</v>
      </c>
      <c r="F2" s="65" t="s">
        <v>272</v>
      </c>
      <c r="G2" s="66" t="s">
        <v>18</v>
      </c>
      <c r="H2" s="67" t="str">
        <f t="shared" ref="H2:H33" si="0">IF(OR(MONTH(G2)=1,MONTH(G2)=2),G2,TEXT(G2,"dd/m/yyyy"))</f>
        <v>01/12/2008</v>
      </c>
      <c r="I2" s="67" t="s">
        <v>18</v>
      </c>
      <c r="J2" s="65" t="str">
        <f t="shared" ref="J2:J33" si="1">IF(DAY(G2)&lt;10,"0"&amp;DAY(G2)&amp;" "&amp;TEXT(G2,"mmmm")&amp;" "&amp;YEAR(G2),DAY(G2)&amp;" "&amp;TEXT(G2,"mmmm")&amp;" "&amp;YEAR(G2))</f>
        <v>01 December 2008</v>
      </c>
      <c r="K2" s="65" t="s">
        <v>555</v>
      </c>
      <c r="L2" s="67" t="s">
        <v>17</v>
      </c>
      <c r="M2" s="65" t="s">
        <v>19</v>
      </c>
      <c r="N2" s="65" t="s">
        <v>20</v>
      </c>
      <c r="O2" s="65" t="s">
        <v>21</v>
      </c>
      <c r="P2" s="65" t="s">
        <v>22</v>
      </c>
      <c r="Q2" s="65" t="s">
        <v>23</v>
      </c>
      <c r="R2" s="65" t="s">
        <v>352</v>
      </c>
      <c r="S2" s="68">
        <v>7.5045454545454549</v>
      </c>
      <c r="T2" s="67" t="s">
        <v>24</v>
      </c>
      <c r="U2" s="67" t="s">
        <v>356</v>
      </c>
      <c r="V2" s="69" t="s">
        <v>450</v>
      </c>
      <c r="W2" s="70" t="s">
        <v>451</v>
      </c>
      <c r="X2" s="71" t="s">
        <v>369</v>
      </c>
      <c r="Y2" s="72" t="s">
        <v>370</v>
      </c>
    </row>
    <row r="3" spans="1:25" x14ac:dyDescent="0.25">
      <c r="A3" s="64">
        <v>2</v>
      </c>
      <c r="B3" s="65" t="s">
        <v>25</v>
      </c>
      <c r="C3" s="65" t="s">
        <v>26</v>
      </c>
      <c r="D3" s="65" t="s">
        <v>27</v>
      </c>
      <c r="E3" s="65" t="s">
        <v>219</v>
      </c>
      <c r="F3" s="65" t="s">
        <v>273</v>
      </c>
      <c r="G3" s="66" t="s">
        <v>28</v>
      </c>
      <c r="H3" s="67" t="str">
        <f t="shared" si="0"/>
        <v>06/8/2007</v>
      </c>
      <c r="I3" s="67" t="s">
        <v>324</v>
      </c>
      <c r="J3" s="65" t="str">
        <f t="shared" si="1"/>
        <v>06 August 2007</v>
      </c>
      <c r="K3" s="65" t="s">
        <v>556</v>
      </c>
      <c r="L3" s="67" t="s">
        <v>17</v>
      </c>
      <c r="M3" s="65" t="s">
        <v>19</v>
      </c>
      <c r="N3" s="65" t="s">
        <v>29</v>
      </c>
      <c r="O3" s="65" t="s">
        <v>21</v>
      </c>
      <c r="P3" s="65" t="s">
        <v>22</v>
      </c>
      <c r="Q3" s="65" t="s">
        <v>23</v>
      </c>
      <c r="R3" s="65" t="s">
        <v>352</v>
      </c>
      <c r="S3" s="68">
        <v>7.0987878787878786</v>
      </c>
      <c r="T3" s="67" t="s">
        <v>24</v>
      </c>
      <c r="U3" s="67" t="s">
        <v>356</v>
      </c>
      <c r="V3" s="69" t="s">
        <v>452</v>
      </c>
      <c r="W3" s="70" t="s">
        <v>503</v>
      </c>
      <c r="X3" s="71" t="s">
        <v>369</v>
      </c>
      <c r="Y3" s="72" t="s">
        <v>370</v>
      </c>
    </row>
    <row r="4" spans="1:25" x14ac:dyDescent="0.25">
      <c r="A4" s="64">
        <v>3</v>
      </c>
      <c r="B4" s="65" t="s">
        <v>30</v>
      </c>
      <c r="C4" s="65" t="s">
        <v>31</v>
      </c>
      <c r="D4" s="65" t="s">
        <v>32</v>
      </c>
      <c r="E4" s="65" t="s">
        <v>220</v>
      </c>
      <c r="F4" s="65" t="s">
        <v>274</v>
      </c>
      <c r="G4" s="66" t="s">
        <v>33</v>
      </c>
      <c r="H4" s="67" t="str">
        <f t="shared" si="0"/>
        <v>07/10/2008</v>
      </c>
      <c r="I4" s="67" t="s">
        <v>33</v>
      </c>
      <c r="J4" s="65" t="str">
        <f t="shared" si="1"/>
        <v>07 October 2008</v>
      </c>
      <c r="K4" s="65" t="s">
        <v>557</v>
      </c>
      <c r="L4" s="67" t="s">
        <v>17</v>
      </c>
      <c r="M4" s="65" t="s">
        <v>19</v>
      </c>
      <c r="N4" s="65" t="s">
        <v>29</v>
      </c>
      <c r="O4" s="65" t="s">
        <v>21</v>
      </c>
      <c r="P4" s="65" t="s">
        <v>22</v>
      </c>
      <c r="Q4" s="65" t="s">
        <v>23</v>
      </c>
      <c r="R4" s="65" t="s">
        <v>352</v>
      </c>
      <c r="S4" s="68">
        <v>7.6878787878787875</v>
      </c>
      <c r="T4" s="67" t="s">
        <v>24</v>
      </c>
      <c r="U4" s="67" t="s">
        <v>356</v>
      </c>
      <c r="V4" s="69" t="s">
        <v>453</v>
      </c>
      <c r="W4" s="70" t="s">
        <v>504</v>
      </c>
      <c r="X4" s="71" t="s">
        <v>369</v>
      </c>
      <c r="Y4" s="72" t="s">
        <v>370</v>
      </c>
    </row>
    <row r="5" spans="1:25" x14ac:dyDescent="0.25">
      <c r="A5" s="64">
        <v>4</v>
      </c>
      <c r="B5" s="65" t="s">
        <v>34</v>
      </c>
      <c r="C5" s="65" t="s">
        <v>35</v>
      </c>
      <c r="D5" s="65" t="s">
        <v>36</v>
      </c>
      <c r="E5" s="65" t="s">
        <v>221</v>
      </c>
      <c r="F5" s="65" t="s">
        <v>275</v>
      </c>
      <c r="G5" s="66" t="s">
        <v>37</v>
      </c>
      <c r="H5" s="67" t="str">
        <f t="shared" si="0"/>
        <v>16/01/2008</v>
      </c>
      <c r="I5" s="67" t="s">
        <v>37</v>
      </c>
      <c r="J5" s="65" t="str">
        <f t="shared" si="1"/>
        <v>16 January 2008</v>
      </c>
      <c r="K5" s="65" t="s">
        <v>558</v>
      </c>
      <c r="L5" s="67" t="s">
        <v>17</v>
      </c>
      <c r="M5" s="65" t="s">
        <v>19</v>
      </c>
      <c r="N5" s="65" t="s">
        <v>29</v>
      </c>
      <c r="O5" s="65" t="s">
        <v>21</v>
      </c>
      <c r="P5" s="65" t="s">
        <v>22</v>
      </c>
      <c r="Q5" s="65" t="s">
        <v>23</v>
      </c>
      <c r="R5" s="65" t="s">
        <v>352</v>
      </c>
      <c r="S5" s="68">
        <v>7.3096969696969696</v>
      </c>
      <c r="T5" s="67" t="s">
        <v>24</v>
      </c>
      <c r="U5" s="67" t="s">
        <v>356</v>
      </c>
      <c r="V5" s="69" t="s">
        <v>454</v>
      </c>
      <c r="W5" s="70" t="s">
        <v>505</v>
      </c>
      <c r="X5" s="71" t="s">
        <v>369</v>
      </c>
      <c r="Y5" s="72" t="s">
        <v>370</v>
      </c>
    </row>
    <row r="6" spans="1:25" x14ac:dyDescent="0.25">
      <c r="A6" s="64">
        <v>5</v>
      </c>
      <c r="B6" s="65" t="s">
        <v>38</v>
      </c>
      <c r="C6" s="65" t="s">
        <v>39</v>
      </c>
      <c r="D6" s="65" t="s">
        <v>40</v>
      </c>
      <c r="E6" s="65" t="s">
        <v>222</v>
      </c>
      <c r="F6" s="65" t="s">
        <v>276</v>
      </c>
      <c r="G6" s="66" t="s">
        <v>41</v>
      </c>
      <c r="H6" s="67" t="str">
        <f t="shared" si="0"/>
        <v>08/4/2008</v>
      </c>
      <c r="I6" s="67" t="s">
        <v>325</v>
      </c>
      <c r="J6" s="65" t="str">
        <f t="shared" si="1"/>
        <v>08 April 2008</v>
      </c>
      <c r="K6" s="65" t="s">
        <v>559</v>
      </c>
      <c r="L6" s="67" t="s">
        <v>17</v>
      </c>
      <c r="M6" s="65" t="s">
        <v>19</v>
      </c>
      <c r="N6" s="65" t="s">
        <v>29</v>
      </c>
      <c r="O6" s="65" t="s">
        <v>21</v>
      </c>
      <c r="P6" s="65" t="s">
        <v>22</v>
      </c>
      <c r="Q6" s="65" t="s">
        <v>23</v>
      </c>
      <c r="R6" s="65" t="s">
        <v>352</v>
      </c>
      <c r="S6" s="68">
        <v>7.0584848484848486</v>
      </c>
      <c r="T6" s="67" t="s">
        <v>24</v>
      </c>
      <c r="U6" s="67" t="s">
        <v>356</v>
      </c>
      <c r="V6" s="69" t="s">
        <v>455</v>
      </c>
      <c r="W6" s="70" t="s">
        <v>506</v>
      </c>
      <c r="X6" s="71" t="s">
        <v>369</v>
      </c>
      <c r="Y6" s="72" t="s">
        <v>370</v>
      </c>
    </row>
    <row r="7" spans="1:25" x14ac:dyDescent="0.25">
      <c r="A7" s="64">
        <v>6</v>
      </c>
      <c r="B7" s="65" t="s">
        <v>42</v>
      </c>
      <c r="C7" s="65" t="s">
        <v>43</v>
      </c>
      <c r="D7" s="65" t="s">
        <v>44</v>
      </c>
      <c r="E7" s="65" t="s">
        <v>223</v>
      </c>
      <c r="F7" s="65" t="s">
        <v>277</v>
      </c>
      <c r="G7" s="66" t="s">
        <v>45</v>
      </c>
      <c r="H7" s="67" t="str">
        <f t="shared" si="0"/>
        <v>06/02/2008</v>
      </c>
      <c r="I7" s="67" t="s">
        <v>45</v>
      </c>
      <c r="J7" s="65" t="str">
        <f t="shared" si="1"/>
        <v>06 February 2008</v>
      </c>
      <c r="K7" s="65" t="s">
        <v>560</v>
      </c>
      <c r="L7" s="67" t="s">
        <v>17</v>
      </c>
      <c r="M7" s="65" t="s">
        <v>19</v>
      </c>
      <c r="N7" s="65" t="s">
        <v>29</v>
      </c>
      <c r="O7" s="65" t="s">
        <v>21</v>
      </c>
      <c r="P7" s="65" t="s">
        <v>22</v>
      </c>
      <c r="Q7" s="65" t="s">
        <v>23</v>
      </c>
      <c r="R7" s="65" t="s">
        <v>352</v>
      </c>
      <c r="S7" s="68">
        <v>7.499090909090909</v>
      </c>
      <c r="T7" s="67" t="s">
        <v>24</v>
      </c>
      <c r="U7" s="67" t="s">
        <v>356</v>
      </c>
      <c r="V7" s="69" t="s">
        <v>456</v>
      </c>
      <c r="W7" s="70" t="s">
        <v>507</v>
      </c>
      <c r="X7" s="71" t="s">
        <v>369</v>
      </c>
      <c r="Y7" s="72" t="s">
        <v>370</v>
      </c>
    </row>
    <row r="8" spans="1:25" x14ac:dyDescent="0.25">
      <c r="A8" s="64">
        <v>7</v>
      </c>
      <c r="B8" s="65" t="s">
        <v>46</v>
      </c>
      <c r="C8" s="65" t="s">
        <v>35</v>
      </c>
      <c r="D8" s="65" t="s">
        <v>47</v>
      </c>
      <c r="E8" s="65" t="s">
        <v>224</v>
      </c>
      <c r="F8" s="65" t="s">
        <v>278</v>
      </c>
      <c r="G8" s="66" t="s">
        <v>48</v>
      </c>
      <c r="H8" s="67" t="str">
        <f t="shared" si="0"/>
        <v>17/3/2001</v>
      </c>
      <c r="I8" s="67" t="s">
        <v>326</v>
      </c>
      <c r="J8" s="65" t="str">
        <f t="shared" si="1"/>
        <v>17 March 2001</v>
      </c>
      <c r="K8" s="65" t="s">
        <v>561</v>
      </c>
      <c r="L8" s="67" t="s">
        <v>17</v>
      </c>
      <c r="M8" s="65" t="s">
        <v>19</v>
      </c>
      <c r="N8" s="65" t="s">
        <v>29</v>
      </c>
      <c r="O8" s="65" t="s">
        <v>21</v>
      </c>
      <c r="P8" s="65" t="s">
        <v>22</v>
      </c>
      <c r="Q8" s="65" t="s">
        <v>23</v>
      </c>
      <c r="R8" s="65" t="s">
        <v>352</v>
      </c>
      <c r="S8" s="68">
        <v>8.742727272727274</v>
      </c>
      <c r="T8" s="67" t="s">
        <v>49</v>
      </c>
      <c r="U8" s="67" t="s">
        <v>357</v>
      </c>
      <c r="V8" s="69" t="s">
        <v>457</v>
      </c>
      <c r="W8" s="70" t="s">
        <v>508</v>
      </c>
      <c r="X8" s="71" t="s">
        <v>369</v>
      </c>
      <c r="Y8" s="72" t="s">
        <v>370</v>
      </c>
    </row>
    <row r="9" spans="1:25" x14ac:dyDescent="0.25">
      <c r="A9" s="64">
        <v>8</v>
      </c>
      <c r="B9" s="65" t="s">
        <v>50</v>
      </c>
      <c r="C9" s="65" t="s">
        <v>51</v>
      </c>
      <c r="D9" s="65" t="s">
        <v>52</v>
      </c>
      <c r="E9" s="65" t="s">
        <v>225</v>
      </c>
      <c r="F9" s="65" t="s">
        <v>279</v>
      </c>
      <c r="G9" s="66" t="s">
        <v>53</v>
      </c>
      <c r="H9" s="67" t="str">
        <f t="shared" si="0"/>
        <v>30/12/2008</v>
      </c>
      <c r="I9" s="67" t="s">
        <v>53</v>
      </c>
      <c r="J9" s="65" t="str">
        <f t="shared" si="1"/>
        <v>30 December 2008</v>
      </c>
      <c r="K9" s="65" t="s">
        <v>562</v>
      </c>
      <c r="L9" s="67" t="s">
        <v>17</v>
      </c>
      <c r="M9" s="65" t="s">
        <v>19</v>
      </c>
      <c r="N9" s="65" t="s">
        <v>20</v>
      </c>
      <c r="O9" s="65" t="s">
        <v>21</v>
      </c>
      <c r="P9" s="65" t="s">
        <v>22</v>
      </c>
      <c r="Q9" s="65" t="s">
        <v>23</v>
      </c>
      <c r="R9" s="65" t="s">
        <v>352</v>
      </c>
      <c r="S9" s="68">
        <v>7.4296969696969697</v>
      </c>
      <c r="T9" s="67" t="s">
        <v>24</v>
      </c>
      <c r="U9" s="67" t="s">
        <v>356</v>
      </c>
      <c r="V9" s="69" t="s">
        <v>458</v>
      </c>
      <c r="W9" s="70" t="s">
        <v>509</v>
      </c>
      <c r="X9" s="71" t="s">
        <v>369</v>
      </c>
      <c r="Y9" s="72" t="s">
        <v>370</v>
      </c>
    </row>
    <row r="10" spans="1:25" x14ac:dyDescent="0.25">
      <c r="A10" s="64">
        <v>9</v>
      </c>
      <c r="B10" s="65" t="s">
        <v>54</v>
      </c>
      <c r="C10" s="65" t="s">
        <v>55</v>
      </c>
      <c r="D10" s="65" t="s">
        <v>52</v>
      </c>
      <c r="E10" s="65" t="s">
        <v>226</v>
      </c>
      <c r="F10" s="65" t="s">
        <v>280</v>
      </c>
      <c r="G10" s="66" t="s">
        <v>56</v>
      </c>
      <c r="H10" s="67" t="str">
        <f t="shared" si="0"/>
        <v>12/5/2008</v>
      </c>
      <c r="I10" s="67" t="s">
        <v>327</v>
      </c>
      <c r="J10" s="65" t="str">
        <f t="shared" si="1"/>
        <v>12 May 2008</v>
      </c>
      <c r="K10" s="65" t="s">
        <v>563</v>
      </c>
      <c r="L10" s="67" t="s">
        <v>17</v>
      </c>
      <c r="M10" s="65" t="s">
        <v>57</v>
      </c>
      <c r="N10" s="65" t="s">
        <v>58</v>
      </c>
      <c r="O10" s="65" t="s">
        <v>21</v>
      </c>
      <c r="P10" s="65" t="s">
        <v>22</v>
      </c>
      <c r="Q10" s="65" t="s">
        <v>23</v>
      </c>
      <c r="R10" s="65" t="s">
        <v>352</v>
      </c>
      <c r="S10" s="68">
        <v>7.5406060606060619</v>
      </c>
      <c r="T10" s="67" t="s">
        <v>24</v>
      </c>
      <c r="U10" s="67" t="s">
        <v>356</v>
      </c>
      <c r="V10" s="69" t="s">
        <v>459</v>
      </c>
      <c r="W10" s="70" t="s">
        <v>510</v>
      </c>
      <c r="X10" s="71" t="s">
        <v>369</v>
      </c>
      <c r="Y10" s="72" t="s">
        <v>370</v>
      </c>
    </row>
    <row r="11" spans="1:25" x14ac:dyDescent="0.25">
      <c r="A11" s="64">
        <v>10</v>
      </c>
      <c r="B11" s="65" t="s">
        <v>59</v>
      </c>
      <c r="C11" s="65" t="s">
        <v>60</v>
      </c>
      <c r="D11" s="65" t="s">
        <v>61</v>
      </c>
      <c r="E11" s="65" t="s">
        <v>227</v>
      </c>
      <c r="F11" s="65" t="s">
        <v>281</v>
      </c>
      <c r="G11" s="66" t="s">
        <v>62</v>
      </c>
      <c r="H11" s="67" t="str">
        <f t="shared" si="0"/>
        <v>10/10/2008</v>
      </c>
      <c r="I11" s="67" t="s">
        <v>62</v>
      </c>
      <c r="J11" s="65" t="str">
        <f t="shared" si="1"/>
        <v>10 October 2008</v>
      </c>
      <c r="K11" s="65" t="s">
        <v>564</v>
      </c>
      <c r="L11" s="67" t="s">
        <v>17</v>
      </c>
      <c r="M11" s="65" t="s">
        <v>57</v>
      </c>
      <c r="N11" s="65" t="s">
        <v>20</v>
      </c>
      <c r="O11" s="65" t="s">
        <v>21</v>
      </c>
      <c r="P11" s="65" t="s">
        <v>22</v>
      </c>
      <c r="Q11" s="65" t="s">
        <v>23</v>
      </c>
      <c r="R11" s="65" t="s">
        <v>352</v>
      </c>
      <c r="S11" s="68">
        <v>8.0139393939393937</v>
      </c>
      <c r="T11" s="67" t="s">
        <v>49</v>
      </c>
      <c r="U11" s="67" t="s">
        <v>357</v>
      </c>
      <c r="V11" s="69" t="s">
        <v>460</v>
      </c>
      <c r="W11" s="70" t="s">
        <v>511</v>
      </c>
      <c r="X11" s="71" t="s">
        <v>369</v>
      </c>
      <c r="Y11" s="72" t="s">
        <v>370</v>
      </c>
    </row>
    <row r="12" spans="1:25" x14ac:dyDescent="0.25">
      <c r="A12" s="64">
        <v>11</v>
      </c>
      <c r="B12" s="65" t="s">
        <v>63</v>
      </c>
      <c r="C12" s="65" t="s">
        <v>64</v>
      </c>
      <c r="D12" s="65" t="s">
        <v>65</v>
      </c>
      <c r="E12" s="65" t="s">
        <v>228</v>
      </c>
      <c r="F12" s="65" t="s">
        <v>282</v>
      </c>
      <c r="G12" s="66" t="s">
        <v>66</v>
      </c>
      <c r="H12" s="67" t="str">
        <f t="shared" si="0"/>
        <v>05/4/2005</v>
      </c>
      <c r="I12" s="67" t="s">
        <v>328</v>
      </c>
      <c r="J12" s="65" t="str">
        <f t="shared" si="1"/>
        <v>05 April 2005</v>
      </c>
      <c r="K12" s="65" t="s">
        <v>565</v>
      </c>
      <c r="L12" s="67" t="s">
        <v>17</v>
      </c>
      <c r="M12" s="65" t="s">
        <v>19</v>
      </c>
      <c r="N12" s="65" t="s">
        <v>29</v>
      </c>
      <c r="O12" s="65" t="s">
        <v>21</v>
      </c>
      <c r="P12" s="65" t="s">
        <v>22</v>
      </c>
      <c r="Q12" s="65" t="s">
        <v>23</v>
      </c>
      <c r="R12" s="65" t="s">
        <v>352</v>
      </c>
      <c r="S12" s="68">
        <v>7.4245454545454548</v>
      </c>
      <c r="T12" s="67" t="s">
        <v>24</v>
      </c>
      <c r="U12" s="67" t="s">
        <v>356</v>
      </c>
      <c r="V12" s="69" t="s">
        <v>461</v>
      </c>
      <c r="W12" s="70" t="s">
        <v>512</v>
      </c>
      <c r="X12" s="71" t="s">
        <v>369</v>
      </c>
      <c r="Y12" s="72" t="s">
        <v>370</v>
      </c>
    </row>
    <row r="13" spans="1:25" x14ac:dyDescent="0.25">
      <c r="A13" s="64">
        <v>12</v>
      </c>
      <c r="B13" s="65" t="s">
        <v>67</v>
      </c>
      <c r="C13" s="65" t="s">
        <v>68</v>
      </c>
      <c r="D13" s="65" t="s">
        <v>69</v>
      </c>
      <c r="E13" s="65" t="s">
        <v>229</v>
      </c>
      <c r="F13" s="65" t="s">
        <v>283</v>
      </c>
      <c r="G13" s="66" t="s">
        <v>33</v>
      </c>
      <c r="H13" s="67" t="str">
        <f t="shared" si="0"/>
        <v>07/10/2008</v>
      </c>
      <c r="I13" s="67" t="s">
        <v>33</v>
      </c>
      <c r="J13" s="65" t="str">
        <f t="shared" si="1"/>
        <v>07 October 2008</v>
      </c>
      <c r="K13" s="65" t="s">
        <v>557</v>
      </c>
      <c r="L13" s="67" t="s">
        <v>17</v>
      </c>
      <c r="M13" s="65" t="s">
        <v>19</v>
      </c>
      <c r="N13" s="65" t="s">
        <v>20</v>
      </c>
      <c r="O13" s="65" t="s">
        <v>21</v>
      </c>
      <c r="P13" s="65" t="s">
        <v>22</v>
      </c>
      <c r="Q13" s="65" t="s">
        <v>23</v>
      </c>
      <c r="R13" s="65" t="s">
        <v>352</v>
      </c>
      <c r="S13" s="68">
        <v>8.4315151515151516</v>
      </c>
      <c r="T13" s="67" t="s">
        <v>49</v>
      </c>
      <c r="U13" s="67" t="s">
        <v>357</v>
      </c>
      <c r="V13" s="69" t="s">
        <v>462</v>
      </c>
      <c r="W13" s="70" t="s">
        <v>513</v>
      </c>
      <c r="X13" s="71" t="s">
        <v>369</v>
      </c>
      <c r="Y13" s="72" t="s">
        <v>370</v>
      </c>
    </row>
    <row r="14" spans="1:25" x14ac:dyDescent="0.25">
      <c r="A14" s="64">
        <v>13</v>
      </c>
      <c r="B14" s="65" t="s">
        <v>70</v>
      </c>
      <c r="C14" s="65" t="s">
        <v>71</v>
      </c>
      <c r="D14" s="65" t="s">
        <v>72</v>
      </c>
      <c r="E14" s="65" t="s">
        <v>230</v>
      </c>
      <c r="F14" s="65" t="s">
        <v>284</v>
      </c>
      <c r="G14" s="66" t="s">
        <v>73</v>
      </c>
      <c r="H14" s="67" t="str">
        <f t="shared" si="0"/>
        <v>26/9/2007</v>
      </c>
      <c r="I14" s="67" t="s">
        <v>329</v>
      </c>
      <c r="J14" s="65" t="str">
        <f t="shared" si="1"/>
        <v>26 September 2007</v>
      </c>
      <c r="K14" s="65" t="s">
        <v>566</v>
      </c>
      <c r="L14" s="67" t="s">
        <v>17</v>
      </c>
      <c r="M14" s="65" t="s">
        <v>19</v>
      </c>
      <c r="N14" s="65" t="s">
        <v>29</v>
      </c>
      <c r="O14" s="65" t="s">
        <v>21</v>
      </c>
      <c r="P14" s="65" t="s">
        <v>22</v>
      </c>
      <c r="Q14" s="65" t="s">
        <v>23</v>
      </c>
      <c r="R14" s="65" t="s">
        <v>352</v>
      </c>
      <c r="S14" s="68">
        <v>8.2596969696969698</v>
      </c>
      <c r="T14" s="67" t="s">
        <v>49</v>
      </c>
      <c r="U14" s="67" t="s">
        <v>357</v>
      </c>
      <c r="V14" s="69" t="s">
        <v>463</v>
      </c>
      <c r="W14" s="70" t="s">
        <v>514</v>
      </c>
      <c r="X14" s="71" t="s">
        <v>369</v>
      </c>
      <c r="Y14" s="72" t="s">
        <v>370</v>
      </c>
    </row>
    <row r="15" spans="1:25" x14ac:dyDescent="0.25">
      <c r="A15" s="64">
        <v>14</v>
      </c>
      <c r="B15" s="65" t="s">
        <v>74</v>
      </c>
      <c r="C15" s="65" t="s">
        <v>75</v>
      </c>
      <c r="D15" s="65" t="s">
        <v>76</v>
      </c>
      <c r="E15" s="65" t="s">
        <v>231</v>
      </c>
      <c r="F15" s="65" t="s">
        <v>285</v>
      </c>
      <c r="G15" s="66" t="s">
        <v>77</v>
      </c>
      <c r="H15" s="67" t="str">
        <f t="shared" si="0"/>
        <v>03/8/2008</v>
      </c>
      <c r="I15" s="67" t="s">
        <v>330</v>
      </c>
      <c r="J15" s="65" t="str">
        <f t="shared" si="1"/>
        <v>03 August 2008</v>
      </c>
      <c r="K15" s="65" t="s">
        <v>567</v>
      </c>
      <c r="L15" s="67" t="s">
        <v>17</v>
      </c>
      <c r="M15" s="65" t="s">
        <v>19</v>
      </c>
      <c r="N15" s="65" t="s">
        <v>20</v>
      </c>
      <c r="O15" s="65" t="s">
        <v>21</v>
      </c>
      <c r="P15" s="65" t="s">
        <v>22</v>
      </c>
      <c r="Q15" s="65" t="s">
        <v>23</v>
      </c>
      <c r="R15" s="65" t="s">
        <v>352</v>
      </c>
      <c r="S15" s="68">
        <v>7.5260606060606063</v>
      </c>
      <c r="T15" s="67" t="s">
        <v>24</v>
      </c>
      <c r="U15" s="67" t="s">
        <v>356</v>
      </c>
      <c r="V15" s="69" t="s">
        <v>464</v>
      </c>
      <c r="W15" s="70" t="s">
        <v>515</v>
      </c>
      <c r="X15" s="71" t="s">
        <v>369</v>
      </c>
      <c r="Y15" s="72" t="s">
        <v>370</v>
      </c>
    </row>
    <row r="16" spans="1:25" x14ac:dyDescent="0.25">
      <c r="A16" s="64">
        <v>15</v>
      </c>
      <c r="B16" s="65" t="s">
        <v>78</v>
      </c>
      <c r="C16" s="65" t="s">
        <v>35</v>
      </c>
      <c r="D16" s="65" t="s">
        <v>79</v>
      </c>
      <c r="E16" s="65" t="s">
        <v>232</v>
      </c>
      <c r="F16" s="65" t="s">
        <v>286</v>
      </c>
      <c r="G16" s="66" t="s">
        <v>80</v>
      </c>
      <c r="H16" s="67" t="str">
        <f t="shared" si="0"/>
        <v>20/12/2006</v>
      </c>
      <c r="I16" s="67" t="s">
        <v>80</v>
      </c>
      <c r="J16" s="65" t="str">
        <f t="shared" si="1"/>
        <v>20 December 2006</v>
      </c>
      <c r="K16" s="65" t="s">
        <v>568</v>
      </c>
      <c r="L16" s="67" t="s">
        <v>17</v>
      </c>
      <c r="M16" s="65" t="s">
        <v>19</v>
      </c>
      <c r="N16" s="65" t="s">
        <v>29</v>
      </c>
      <c r="O16" s="65" t="s">
        <v>81</v>
      </c>
      <c r="P16" s="65" t="s">
        <v>22</v>
      </c>
      <c r="Q16" s="65" t="s">
        <v>82</v>
      </c>
      <c r="R16" s="65" t="s">
        <v>353</v>
      </c>
      <c r="S16" s="68">
        <v>6.7833333333333341</v>
      </c>
      <c r="T16" s="67" t="s">
        <v>83</v>
      </c>
      <c r="U16" s="67" t="s">
        <v>358</v>
      </c>
      <c r="V16" s="69" t="s">
        <v>465</v>
      </c>
      <c r="W16" s="70" t="s">
        <v>516</v>
      </c>
      <c r="X16" s="71" t="s">
        <v>369</v>
      </c>
      <c r="Y16" s="72" t="s">
        <v>370</v>
      </c>
    </row>
    <row r="17" spans="1:25" x14ac:dyDescent="0.25">
      <c r="A17" s="64">
        <v>16</v>
      </c>
      <c r="B17" s="65" t="s">
        <v>84</v>
      </c>
      <c r="C17" s="65" t="s">
        <v>35</v>
      </c>
      <c r="D17" s="65" t="s">
        <v>85</v>
      </c>
      <c r="E17" s="65" t="s">
        <v>233</v>
      </c>
      <c r="F17" s="65" t="s">
        <v>287</v>
      </c>
      <c r="G17" s="66" t="s">
        <v>86</v>
      </c>
      <c r="H17" s="67" t="str">
        <f t="shared" si="0"/>
        <v>28/4/2008</v>
      </c>
      <c r="I17" s="67" t="s">
        <v>331</v>
      </c>
      <c r="J17" s="65" t="str">
        <f t="shared" si="1"/>
        <v>28 April 2008</v>
      </c>
      <c r="K17" s="65" t="s">
        <v>569</v>
      </c>
      <c r="L17" s="67" t="s">
        <v>17</v>
      </c>
      <c r="M17" s="65" t="s">
        <v>19</v>
      </c>
      <c r="N17" s="65" t="s">
        <v>29</v>
      </c>
      <c r="O17" s="65" t="s">
        <v>81</v>
      </c>
      <c r="P17" s="65" t="s">
        <v>22</v>
      </c>
      <c r="Q17" s="65" t="s">
        <v>82</v>
      </c>
      <c r="R17" s="65" t="s">
        <v>353</v>
      </c>
      <c r="S17" s="68">
        <v>7.0333333333333341</v>
      </c>
      <c r="T17" s="67" t="s">
        <v>24</v>
      </c>
      <c r="U17" s="67" t="s">
        <v>356</v>
      </c>
      <c r="V17" s="69" t="s">
        <v>466</v>
      </c>
      <c r="W17" s="70" t="s">
        <v>517</v>
      </c>
      <c r="X17" s="71" t="s">
        <v>369</v>
      </c>
      <c r="Y17" s="72" t="s">
        <v>370</v>
      </c>
    </row>
    <row r="18" spans="1:25" x14ac:dyDescent="0.25">
      <c r="A18" s="64">
        <v>17</v>
      </c>
      <c r="B18" s="65" t="s">
        <v>87</v>
      </c>
      <c r="C18" s="65" t="s">
        <v>35</v>
      </c>
      <c r="D18" s="65" t="s">
        <v>32</v>
      </c>
      <c r="E18" s="65" t="s">
        <v>234</v>
      </c>
      <c r="F18" s="65" t="s">
        <v>288</v>
      </c>
      <c r="G18" s="66" t="s">
        <v>88</v>
      </c>
      <c r="H18" s="67" t="str">
        <f t="shared" si="0"/>
        <v>08/12/2008</v>
      </c>
      <c r="I18" s="67" t="s">
        <v>88</v>
      </c>
      <c r="J18" s="65" t="str">
        <f t="shared" si="1"/>
        <v>08 December 2008</v>
      </c>
      <c r="K18" s="65" t="s">
        <v>570</v>
      </c>
      <c r="L18" s="67" t="s">
        <v>17</v>
      </c>
      <c r="M18" s="65" t="s">
        <v>19</v>
      </c>
      <c r="N18" s="65" t="s">
        <v>29</v>
      </c>
      <c r="O18" s="65" t="s">
        <v>81</v>
      </c>
      <c r="P18" s="65" t="s">
        <v>22</v>
      </c>
      <c r="Q18" s="65" t="s">
        <v>82</v>
      </c>
      <c r="R18" s="65" t="s">
        <v>353</v>
      </c>
      <c r="S18" s="68">
        <v>7.166666666666667</v>
      </c>
      <c r="T18" s="67" t="s">
        <v>24</v>
      </c>
      <c r="U18" s="67" t="s">
        <v>356</v>
      </c>
      <c r="V18" s="69" t="s">
        <v>467</v>
      </c>
      <c r="W18" s="70" t="s">
        <v>518</v>
      </c>
      <c r="X18" s="71" t="s">
        <v>369</v>
      </c>
      <c r="Y18" s="72" t="s">
        <v>370</v>
      </c>
    </row>
    <row r="19" spans="1:25" x14ac:dyDescent="0.25">
      <c r="A19" s="64">
        <v>18</v>
      </c>
      <c r="B19" s="65" t="s">
        <v>89</v>
      </c>
      <c r="C19" s="65" t="s">
        <v>35</v>
      </c>
      <c r="D19" s="65" t="s">
        <v>90</v>
      </c>
      <c r="E19" s="65" t="s">
        <v>235</v>
      </c>
      <c r="F19" s="65" t="s">
        <v>289</v>
      </c>
      <c r="G19" s="66" t="s">
        <v>91</v>
      </c>
      <c r="H19" s="67" t="str">
        <f t="shared" si="0"/>
        <v>22/9/2006</v>
      </c>
      <c r="I19" s="67" t="s">
        <v>332</v>
      </c>
      <c r="J19" s="65" t="str">
        <f t="shared" si="1"/>
        <v>22 September 2006</v>
      </c>
      <c r="K19" s="65" t="s">
        <v>571</v>
      </c>
      <c r="L19" s="67" t="s">
        <v>17</v>
      </c>
      <c r="M19" s="65" t="s">
        <v>19</v>
      </c>
      <c r="N19" s="65" t="s">
        <v>29</v>
      </c>
      <c r="O19" s="65" t="s">
        <v>81</v>
      </c>
      <c r="P19" s="65" t="s">
        <v>22</v>
      </c>
      <c r="Q19" s="65" t="s">
        <v>82</v>
      </c>
      <c r="R19" s="65" t="s">
        <v>353</v>
      </c>
      <c r="S19" s="68">
        <v>7.05</v>
      </c>
      <c r="T19" s="67" t="s">
        <v>24</v>
      </c>
      <c r="U19" s="67" t="s">
        <v>356</v>
      </c>
      <c r="V19" s="69" t="s">
        <v>468</v>
      </c>
      <c r="W19" s="70" t="s">
        <v>519</v>
      </c>
      <c r="X19" s="71" t="s">
        <v>369</v>
      </c>
      <c r="Y19" s="72" t="s">
        <v>370</v>
      </c>
    </row>
    <row r="20" spans="1:25" x14ac:dyDescent="0.25">
      <c r="A20" s="64">
        <v>19</v>
      </c>
      <c r="B20" s="65" t="s">
        <v>92</v>
      </c>
      <c r="C20" s="65" t="s">
        <v>93</v>
      </c>
      <c r="D20" s="65" t="s">
        <v>94</v>
      </c>
      <c r="E20" s="65" t="s">
        <v>236</v>
      </c>
      <c r="F20" s="65" t="s">
        <v>290</v>
      </c>
      <c r="G20" s="66" t="s">
        <v>95</v>
      </c>
      <c r="H20" s="67" t="str">
        <f t="shared" si="0"/>
        <v>20/8/2008</v>
      </c>
      <c r="I20" s="67" t="s">
        <v>333</v>
      </c>
      <c r="J20" s="65" t="str">
        <f t="shared" si="1"/>
        <v>20 August 2008</v>
      </c>
      <c r="K20" s="65" t="s">
        <v>572</v>
      </c>
      <c r="L20" s="67" t="s">
        <v>17</v>
      </c>
      <c r="M20" s="65" t="s">
        <v>19</v>
      </c>
      <c r="N20" s="65" t="s">
        <v>29</v>
      </c>
      <c r="O20" s="65" t="s">
        <v>81</v>
      </c>
      <c r="P20" s="65" t="s">
        <v>22</v>
      </c>
      <c r="Q20" s="65" t="s">
        <v>82</v>
      </c>
      <c r="R20" s="65" t="s">
        <v>353</v>
      </c>
      <c r="S20" s="68">
        <v>7.7833333333333341</v>
      </c>
      <c r="T20" s="67" t="s">
        <v>24</v>
      </c>
      <c r="U20" s="67" t="s">
        <v>356</v>
      </c>
      <c r="V20" s="69" t="s">
        <v>469</v>
      </c>
      <c r="W20" s="70" t="s">
        <v>520</v>
      </c>
      <c r="X20" s="71" t="s">
        <v>369</v>
      </c>
      <c r="Y20" s="72" t="s">
        <v>370</v>
      </c>
    </row>
    <row r="21" spans="1:25" x14ac:dyDescent="0.25">
      <c r="A21" s="64">
        <v>20</v>
      </c>
      <c r="B21" s="65" t="s">
        <v>96</v>
      </c>
      <c r="C21" s="65" t="s">
        <v>97</v>
      </c>
      <c r="D21" s="65" t="s">
        <v>98</v>
      </c>
      <c r="E21" s="65" t="s">
        <v>237</v>
      </c>
      <c r="F21" s="65" t="s">
        <v>291</v>
      </c>
      <c r="G21" s="66" t="s">
        <v>99</v>
      </c>
      <c r="H21" s="67" t="str">
        <f t="shared" si="0"/>
        <v>12/12/2008</v>
      </c>
      <c r="I21" s="67" t="s">
        <v>99</v>
      </c>
      <c r="J21" s="65" t="str">
        <f t="shared" si="1"/>
        <v>12 December 2008</v>
      </c>
      <c r="K21" s="65" t="s">
        <v>573</v>
      </c>
      <c r="L21" s="67" t="s">
        <v>17</v>
      </c>
      <c r="M21" s="65" t="s">
        <v>19</v>
      </c>
      <c r="N21" s="65" t="s">
        <v>29</v>
      </c>
      <c r="O21" s="65" t="s">
        <v>81</v>
      </c>
      <c r="P21" s="65" t="s">
        <v>22</v>
      </c>
      <c r="Q21" s="65" t="s">
        <v>82</v>
      </c>
      <c r="R21" s="65" t="s">
        <v>353</v>
      </c>
      <c r="S21" s="68">
        <v>7.1166666666666671</v>
      </c>
      <c r="T21" s="67" t="s">
        <v>24</v>
      </c>
      <c r="U21" s="67" t="s">
        <v>356</v>
      </c>
      <c r="V21" s="69" t="s">
        <v>470</v>
      </c>
      <c r="W21" s="70" t="s">
        <v>521</v>
      </c>
      <c r="X21" s="71" t="s">
        <v>369</v>
      </c>
      <c r="Y21" s="72" t="s">
        <v>370</v>
      </c>
    </row>
    <row r="22" spans="1:25" x14ac:dyDescent="0.25">
      <c r="A22" s="64">
        <v>21</v>
      </c>
      <c r="B22" s="65" t="s">
        <v>100</v>
      </c>
      <c r="C22" s="65" t="s">
        <v>101</v>
      </c>
      <c r="D22" s="65" t="s">
        <v>102</v>
      </c>
      <c r="E22" s="65" t="s">
        <v>238</v>
      </c>
      <c r="F22" s="65" t="s">
        <v>292</v>
      </c>
      <c r="G22" s="66" t="s">
        <v>103</v>
      </c>
      <c r="H22" s="67" t="str">
        <f t="shared" si="0"/>
        <v>09/3/2008</v>
      </c>
      <c r="I22" s="67" t="s">
        <v>334</v>
      </c>
      <c r="J22" s="65" t="str">
        <f t="shared" si="1"/>
        <v>09 March 2008</v>
      </c>
      <c r="K22" s="65" t="s">
        <v>574</v>
      </c>
      <c r="L22" s="67" t="s">
        <v>17</v>
      </c>
      <c r="M22" s="65" t="s">
        <v>19</v>
      </c>
      <c r="N22" s="65" t="s">
        <v>20</v>
      </c>
      <c r="O22" s="65" t="s">
        <v>81</v>
      </c>
      <c r="P22" s="65" t="s">
        <v>22</v>
      </c>
      <c r="Q22" s="65" t="s">
        <v>82</v>
      </c>
      <c r="R22" s="65" t="s">
        <v>353</v>
      </c>
      <c r="S22" s="68">
        <v>7.8999999999999995</v>
      </c>
      <c r="T22" s="67" t="s">
        <v>24</v>
      </c>
      <c r="U22" s="67" t="s">
        <v>356</v>
      </c>
      <c r="V22" s="69" t="s">
        <v>471</v>
      </c>
      <c r="W22" s="70" t="s">
        <v>522</v>
      </c>
      <c r="X22" s="71" t="s">
        <v>369</v>
      </c>
      <c r="Y22" s="72" t="s">
        <v>370</v>
      </c>
    </row>
    <row r="23" spans="1:25" x14ac:dyDescent="0.25">
      <c r="A23" s="64">
        <v>22</v>
      </c>
      <c r="B23" s="65" t="s">
        <v>104</v>
      </c>
      <c r="C23" s="65" t="s">
        <v>68</v>
      </c>
      <c r="D23" s="65" t="s">
        <v>105</v>
      </c>
      <c r="E23" s="65" t="s">
        <v>239</v>
      </c>
      <c r="F23" s="65" t="s">
        <v>293</v>
      </c>
      <c r="G23" s="66" t="s">
        <v>106</v>
      </c>
      <c r="H23" s="67" t="str">
        <f t="shared" si="0"/>
        <v>28/7/2008</v>
      </c>
      <c r="I23" s="67" t="s">
        <v>335</v>
      </c>
      <c r="J23" s="65" t="str">
        <f t="shared" si="1"/>
        <v>28 July 2008</v>
      </c>
      <c r="K23" s="65" t="s">
        <v>575</v>
      </c>
      <c r="L23" s="67" t="s">
        <v>17</v>
      </c>
      <c r="M23" s="65" t="s">
        <v>19</v>
      </c>
      <c r="N23" s="65" t="s">
        <v>20</v>
      </c>
      <c r="O23" s="65" t="s">
        <v>81</v>
      </c>
      <c r="P23" s="65" t="s">
        <v>22</v>
      </c>
      <c r="Q23" s="65" t="s">
        <v>82</v>
      </c>
      <c r="R23" s="65" t="s">
        <v>353</v>
      </c>
      <c r="S23" s="68">
        <v>7.45</v>
      </c>
      <c r="T23" s="67" t="s">
        <v>24</v>
      </c>
      <c r="U23" s="67" t="s">
        <v>356</v>
      </c>
      <c r="V23" s="69" t="s">
        <v>472</v>
      </c>
      <c r="W23" s="70" t="s">
        <v>523</v>
      </c>
      <c r="X23" s="71" t="s">
        <v>369</v>
      </c>
      <c r="Y23" s="72" t="s">
        <v>370</v>
      </c>
    </row>
    <row r="24" spans="1:25" x14ac:dyDescent="0.25">
      <c r="A24" s="64">
        <v>23</v>
      </c>
      <c r="B24" s="65" t="s">
        <v>107</v>
      </c>
      <c r="C24" s="65" t="s">
        <v>68</v>
      </c>
      <c r="D24" s="65" t="s">
        <v>108</v>
      </c>
      <c r="E24" s="65" t="s">
        <v>240</v>
      </c>
      <c r="F24" s="65" t="s">
        <v>294</v>
      </c>
      <c r="G24" s="66" t="s">
        <v>28</v>
      </c>
      <c r="H24" s="67" t="str">
        <f t="shared" si="0"/>
        <v>06/8/2007</v>
      </c>
      <c r="I24" s="67" t="s">
        <v>324</v>
      </c>
      <c r="J24" s="65" t="str">
        <f t="shared" si="1"/>
        <v>06 August 2007</v>
      </c>
      <c r="K24" s="65" t="s">
        <v>556</v>
      </c>
      <c r="L24" s="67" t="s">
        <v>17</v>
      </c>
      <c r="M24" s="65" t="s">
        <v>19</v>
      </c>
      <c r="N24" s="65" t="s">
        <v>20</v>
      </c>
      <c r="O24" s="65" t="s">
        <v>81</v>
      </c>
      <c r="P24" s="65" t="s">
        <v>22</v>
      </c>
      <c r="Q24" s="65" t="s">
        <v>82</v>
      </c>
      <c r="R24" s="65" t="s">
        <v>353</v>
      </c>
      <c r="S24" s="68">
        <v>7.2</v>
      </c>
      <c r="T24" s="67" t="s">
        <v>24</v>
      </c>
      <c r="U24" s="67" t="s">
        <v>356</v>
      </c>
      <c r="V24" s="69" t="s">
        <v>473</v>
      </c>
      <c r="W24" s="70" t="s">
        <v>524</v>
      </c>
      <c r="X24" s="71" t="s">
        <v>369</v>
      </c>
      <c r="Y24" s="72" t="s">
        <v>370</v>
      </c>
    </row>
    <row r="25" spans="1:25" x14ac:dyDescent="0.25">
      <c r="A25" s="64">
        <v>24</v>
      </c>
      <c r="B25" s="65" t="s">
        <v>109</v>
      </c>
      <c r="C25" s="65" t="s">
        <v>35</v>
      </c>
      <c r="D25" s="65" t="s">
        <v>110</v>
      </c>
      <c r="E25" s="65" t="s">
        <v>241</v>
      </c>
      <c r="F25" s="65" t="s">
        <v>295</v>
      </c>
      <c r="G25" s="66" t="s">
        <v>111</v>
      </c>
      <c r="H25" s="67" t="str">
        <f t="shared" si="0"/>
        <v>04/5/2008</v>
      </c>
      <c r="I25" s="67" t="s">
        <v>336</v>
      </c>
      <c r="J25" s="65" t="str">
        <f t="shared" si="1"/>
        <v>04 May 2008</v>
      </c>
      <c r="K25" s="65" t="s">
        <v>576</v>
      </c>
      <c r="L25" s="67" t="s">
        <v>17</v>
      </c>
      <c r="M25" s="65" t="s">
        <v>19</v>
      </c>
      <c r="N25" s="65" t="s">
        <v>29</v>
      </c>
      <c r="O25" s="65" t="s">
        <v>81</v>
      </c>
      <c r="P25" s="65" t="s">
        <v>22</v>
      </c>
      <c r="Q25" s="65" t="s">
        <v>82</v>
      </c>
      <c r="R25" s="65" t="s">
        <v>353</v>
      </c>
      <c r="S25" s="68">
        <v>7.0333333333333341</v>
      </c>
      <c r="T25" s="67" t="s">
        <v>24</v>
      </c>
      <c r="U25" s="67" t="s">
        <v>356</v>
      </c>
      <c r="V25" s="69" t="s">
        <v>474</v>
      </c>
      <c r="W25" s="70" t="s">
        <v>525</v>
      </c>
      <c r="X25" s="71" t="s">
        <v>369</v>
      </c>
      <c r="Y25" s="72" t="s">
        <v>370</v>
      </c>
    </row>
    <row r="26" spans="1:25" x14ac:dyDescent="0.25">
      <c r="A26" s="64">
        <v>25</v>
      </c>
      <c r="B26" s="65" t="s">
        <v>112</v>
      </c>
      <c r="C26" s="65" t="s">
        <v>113</v>
      </c>
      <c r="D26" s="65" t="s">
        <v>114</v>
      </c>
      <c r="E26" s="65" t="s">
        <v>242</v>
      </c>
      <c r="F26" s="65" t="s">
        <v>296</v>
      </c>
      <c r="G26" s="66" t="s">
        <v>115</v>
      </c>
      <c r="H26" s="67" t="str">
        <f t="shared" si="0"/>
        <v>11/02/2008</v>
      </c>
      <c r="I26" s="67" t="s">
        <v>115</v>
      </c>
      <c r="J26" s="65" t="str">
        <f t="shared" si="1"/>
        <v>11 February 2008</v>
      </c>
      <c r="K26" s="65" t="s">
        <v>577</v>
      </c>
      <c r="L26" s="67" t="s">
        <v>17</v>
      </c>
      <c r="M26" s="65" t="s">
        <v>19</v>
      </c>
      <c r="N26" s="65" t="s">
        <v>20</v>
      </c>
      <c r="O26" s="65" t="s">
        <v>81</v>
      </c>
      <c r="P26" s="65" t="s">
        <v>22</v>
      </c>
      <c r="Q26" s="65" t="s">
        <v>82</v>
      </c>
      <c r="R26" s="65" t="s">
        <v>353</v>
      </c>
      <c r="S26" s="68">
        <v>7.916666666666667</v>
      </c>
      <c r="T26" s="67" t="s">
        <v>24</v>
      </c>
      <c r="U26" s="67" t="s">
        <v>356</v>
      </c>
      <c r="V26" s="69" t="s">
        <v>475</v>
      </c>
      <c r="W26" s="70" t="s">
        <v>526</v>
      </c>
      <c r="X26" s="71" t="s">
        <v>369</v>
      </c>
      <c r="Y26" s="72" t="s">
        <v>370</v>
      </c>
    </row>
    <row r="27" spans="1:25" x14ac:dyDescent="0.25">
      <c r="A27" s="64">
        <v>26</v>
      </c>
      <c r="B27" s="65" t="s">
        <v>116</v>
      </c>
      <c r="C27" s="65" t="s">
        <v>117</v>
      </c>
      <c r="D27" s="65" t="s">
        <v>118</v>
      </c>
      <c r="E27" s="65" t="s">
        <v>243</v>
      </c>
      <c r="F27" s="65" t="s">
        <v>297</v>
      </c>
      <c r="G27" s="66" t="s">
        <v>119</v>
      </c>
      <c r="H27" s="67" t="str">
        <f t="shared" si="0"/>
        <v>18/3/2008</v>
      </c>
      <c r="I27" s="67" t="s">
        <v>337</v>
      </c>
      <c r="J27" s="65" t="str">
        <f t="shared" si="1"/>
        <v>18 March 2008</v>
      </c>
      <c r="K27" s="65" t="s">
        <v>578</v>
      </c>
      <c r="L27" s="67" t="s">
        <v>17</v>
      </c>
      <c r="M27" s="65" t="s">
        <v>19</v>
      </c>
      <c r="N27" s="65" t="s">
        <v>29</v>
      </c>
      <c r="O27" s="65" t="s">
        <v>81</v>
      </c>
      <c r="P27" s="65" t="s">
        <v>22</v>
      </c>
      <c r="Q27" s="65" t="s">
        <v>82</v>
      </c>
      <c r="R27" s="65" t="s">
        <v>353</v>
      </c>
      <c r="S27" s="68">
        <v>8.3833333333333329</v>
      </c>
      <c r="T27" s="67" t="s">
        <v>49</v>
      </c>
      <c r="U27" s="67" t="s">
        <v>357</v>
      </c>
      <c r="V27" s="69" t="s">
        <v>476</v>
      </c>
      <c r="W27" s="70" t="s">
        <v>527</v>
      </c>
      <c r="X27" s="71" t="s">
        <v>369</v>
      </c>
      <c r="Y27" s="72" t="s">
        <v>370</v>
      </c>
    </row>
    <row r="28" spans="1:25" x14ac:dyDescent="0.25">
      <c r="A28" s="64">
        <v>27</v>
      </c>
      <c r="B28" s="65" t="s">
        <v>120</v>
      </c>
      <c r="C28" s="65" t="s">
        <v>121</v>
      </c>
      <c r="D28" s="65" t="s">
        <v>122</v>
      </c>
      <c r="E28" s="65" t="s">
        <v>244</v>
      </c>
      <c r="F28" s="65" t="s">
        <v>298</v>
      </c>
      <c r="G28" s="66" t="s">
        <v>123</v>
      </c>
      <c r="H28" s="67" t="str">
        <f t="shared" si="0"/>
        <v>29/12/2008</v>
      </c>
      <c r="I28" s="67" t="s">
        <v>123</v>
      </c>
      <c r="J28" s="65" t="str">
        <f t="shared" si="1"/>
        <v>29 December 2008</v>
      </c>
      <c r="K28" s="65" t="s">
        <v>579</v>
      </c>
      <c r="L28" s="67" t="s">
        <v>17</v>
      </c>
      <c r="M28" s="65" t="s">
        <v>57</v>
      </c>
      <c r="N28" s="65" t="s">
        <v>20</v>
      </c>
      <c r="O28" s="65" t="s">
        <v>81</v>
      </c>
      <c r="P28" s="65" t="s">
        <v>22</v>
      </c>
      <c r="Q28" s="65" t="s">
        <v>82</v>
      </c>
      <c r="R28" s="65" t="s">
        <v>353</v>
      </c>
      <c r="S28" s="68">
        <v>7.8999999999999995</v>
      </c>
      <c r="T28" s="67" t="s">
        <v>24</v>
      </c>
      <c r="U28" s="67" t="s">
        <v>356</v>
      </c>
      <c r="V28" s="69" t="s">
        <v>477</v>
      </c>
      <c r="W28" s="70" t="s">
        <v>528</v>
      </c>
      <c r="X28" s="71" t="s">
        <v>369</v>
      </c>
      <c r="Y28" s="72" t="s">
        <v>370</v>
      </c>
    </row>
    <row r="29" spans="1:25" x14ac:dyDescent="0.25">
      <c r="A29" s="64">
        <v>28</v>
      </c>
      <c r="B29" s="65" t="s">
        <v>124</v>
      </c>
      <c r="C29" s="65" t="s">
        <v>125</v>
      </c>
      <c r="D29" s="65" t="s">
        <v>126</v>
      </c>
      <c r="E29" s="65" t="s">
        <v>245</v>
      </c>
      <c r="F29" s="65" t="s">
        <v>299</v>
      </c>
      <c r="G29" s="66" t="s">
        <v>56</v>
      </c>
      <c r="H29" s="67" t="str">
        <f t="shared" si="0"/>
        <v>12/5/2008</v>
      </c>
      <c r="I29" s="67" t="s">
        <v>327</v>
      </c>
      <c r="J29" s="65" t="str">
        <f t="shared" si="1"/>
        <v>12 May 2008</v>
      </c>
      <c r="K29" s="65" t="s">
        <v>563</v>
      </c>
      <c r="L29" s="67" t="s">
        <v>17</v>
      </c>
      <c r="M29" s="65" t="s">
        <v>19</v>
      </c>
      <c r="N29" s="65" t="s">
        <v>29</v>
      </c>
      <c r="O29" s="65" t="s">
        <v>81</v>
      </c>
      <c r="P29" s="65" t="s">
        <v>22</v>
      </c>
      <c r="Q29" s="65" t="s">
        <v>82</v>
      </c>
      <c r="R29" s="65" t="s">
        <v>353</v>
      </c>
      <c r="S29" s="68">
        <v>7.05</v>
      </c>
      <c r="T29" s="67" t="s">
        <v>24</v>
      </c>
      <c r="U29" s="67" t="s">
        <v>356</v>
      </c>
      <c r="V29" s="69" t="s">
        <v>478</v>
      </c>
      <c r="W29" s="70" t="s">
        <v>529</v>
      </c>
      <c r="X29" s="71" t="s">
        <v>369</v>
      </c>
      <c r="Y29" s="72" t="s">
        <v>370</v>
      </c>
    </row>
    <row r="30" spans="1:25" x14ac:dyDescent="0.25">
      <c r="A30" s="64">
        <v>29</v>
      </c>
      <c r="B30" s="65" t="s">
        <v>127</v>
      </c>
      <c r="C30" s="65" t="s">
        <v>35</v>
      </c>
      <c r="D30" s="65" t="s">
        <v>128</v>
      </c>
      <c r="E30" s="65" t="s">
        <v>246</v>
      </c>
      <c r="F30" s="65" t="s">
        <v>300</v>
      </c>
      <c r="G30" s="66" t="s">
        <v>129</v>
      </c>
      <c r="H30" s="67" t="str">
        <f t="shared" si="0"/>
        <v>07/7/2006</v>
      </c>
      <c r="I30" s="67" t="s">
        <v>338</v>
      </c>
      <c r="J30" s="65" t="str">
        <f t="shared" si="1"/>
        <v>07 July 2006</v>
      </c>
      <c r="K30" s="65" t="s">
        <v>580</v>
      </c>
      <c r="L30" s="67" t="s">
        <v>17</v>
      </c>
      <c r="M30" s="65" t="s">
        <v>19</v>
      </c>
      <c r="N30" s="65" t="s">
        <v>29</v>
      </c>
      <c r="O30" s="65" t="s">
        <v>81</v>
      </c>
      <c r="P30" s="65" t="s">
        <v>22</v>
      </c>
      <c r="Q30" s="65" t="s">
        <v>82</v>
      </c>
      <c r="R30" s="65" t="s">
        <v>353</v>
      </c>
      <c r="S30" s="68">
        <v>7.1000000000000005</v>
      </c>
      <c r="T30" s="67" t="s">
        <v>24</v>
      </c>
      <c r="U30" s="67" t="s">
        <v>356</v>
      </c>
      <c r="V30" s="69" t="s">
        <v>479</v>
      </c>
      <c r="W30" s="70" t="s">
        <v>530</v>
      </c>
      <c r="X30" s="71" t="s">
        <v>369</v>
      </c>
      <c r="Y30" s="72" t="s">
        <v>370</v>
      </c>
    </row>
    <row r="31" spans="1:25" x14ac:dyDescent="0.25">
      <c r="A31" s="64">
        <v>30</v>
      </c>
      <c r="B31" s="65" t="s">
        <v>130</v>
      </c>
      <c r="C31" s="65" t="s">
        <v>131</v>
      </c>
      <c r="D31" s="65" t="s">
        <v>132</v>
      </c>
      <c r="E31" s="65" t="s">
        <v>247</v>
      </c>
      <c r="F31" s="65" t="s">
        <v>301</v>
      </c>
      <c r="G31" s="66" t="s">
        <v>133</v>
      </c>
      <c r="H31" s="67" t="str">
        <f t="shared" si="0"/>
        <v>20/01/2008</v>
      </c>
      <c r="I31" s="67" t="s">
        <v>133</v>
      </c>
      <c r="J31" s="65" t="str">
        <f t="shared" si="1"/>
        <v>20 January 2008</v>
      </c>
      <c r="K31" s="65" t="s">
        <v>581</v>
      </c>
      <c r="L31" s="67" t="s">
        <v>17</v>
      </c>
      <c r="M31" s="65" t="s">
        <v>19</v>
      </c>
      <c r="N31" s="65" t="s">
        <v>134</v>
      </c>
      <c r="O31" s="65" t="s">
        <v>81</v>
      </c>
      <c r="P31" s="65" t="s">
        <v>22</v>
      </c>
      <c r="Q31" s="65" t="s">
        <v>82</v>
      </c>
      <c r="R31" s="65" t="s">
        <v>353</v>
      </c>
      <c r="S31" s="68">
        <v>7.666666666666667</v>
      </c>
      <c r="T31" s="67" t="s">
        <v>24</v>
      </c>
      <c r="U31" s="67" t="s">
        <v>356</v>
      </c>
      <c r="V31" s="69" t="s">
        <v>480</v>
      </c>
      <c r="W31" s="70" t="s">
        <v>531</v>
      </c>
      <c r="X31" s="71" t="s">
        <v>369</v>
      </c>
      <c r="Y31" s="72" t="s">
        <v>370</v>
      </c>
    </row>
    <row r="32" spans="1:25" x14ac:dyDescent="0.25">
      <c r="A32" s="64">
        <v>31</v>
      </c>
      <c r="B32" s="65" t="s">
        <v>135</v>
      </c>
      <c r="C32" s="65" t="s">
        <v>60</v>
      </c>
      <c r="D32" s="65" t="s">
        <v>136</v>
      </c>
      <c r="E32" s="65" t="s">
        <v>248</v>
      </c>
      <c r="F32" s="65" t="s">
        <v>302</v>
      </c>
      <c r="G32" s="66" t="s">
        <v>137</v>
      </c>
      <c r="H32" s="67" t="str">
        <f t="shared" si="0"/>
        <v>16/02/2007</v>
      </c>
      <c r="I32" s="67" t="s">
        <v>137</v>
      </c>
      <c r="J32" s="65" t="str">
        <f t="shared" si="1"/>
        <v>16 February 2007</v>
      </c>
      <c r="K32" s="65" t="s">
        <v>582</v>
      </c>
      <c r="L32" s="67" t="s">
        <v>17</v>
      </c>
      <c r="M32" s="65" t="s">
        <v>57</v>
      </c>
      <c r="N32" s="65" t="s">
        <v>20</v>
      </c>
      <c r="O32" s="65" t="s">
        <v>81</v>
      </c>
      <c r="P32" s="65" t="s">
        <v>22</v>
      </c>
      <c r="Q32" s="65" t="s">
        <v>82</v>
      </c>
      <c r="R32" s="65" t="s">
        <v>353</v>
      </c>
      <c r="S32" s="68">
        <v>8.5</v>
      </c>
      <c r="T32" s="67" t="s">
        <v>49</v>
      </c>
      <c r="U32" s="67" t="s">
        <v>357</v>
      </c>
      <c r="V32" s="69" t="s">
        <v>481</v>
      </c>
      <c r="W32" s="70" t="s">
        <v>532</v>
      </c>
      <c r="X32" s="71" t="s">
        <v>369</v>
      </c>
      <c r="Y32" s="72" t="s">
        <v>370</v>
      </c>
    </row>
    <row r="33" spans="1:25" x14ac:dyDescent="0.25">
      <c r="A33" s="64">
        <v>32</v>
      </c>
      <c r="B33" s="65" t="s">
        <v>138</v>
      </c>
      <c r="C33" s="65" t="s">
        <v>93</v>
      </c>
      <c r="D33" s="65" t="s">
        <v>139</v>
      </c>
      <c r="E33" s="65" t="s">
        <v>249</v>
      </c>
      <c r="F33" s="65" t="s">
        <v>303</v>
      </c>
      <c r="G33" s="66" t="s">
        <v>140</v>
      </c>
      <c r="H33" s="67" t="str">
        <f t="shared" si="0"/>
        <v>11/12/2008</v>
      </c>
      <c r="I33" s="67" t="s">
        <v>140</v>
      </c>
      <c r="J33" s="65" t="str">
        <f t="shared" si="1"/>
        <v>11 December 2008</v>
      </c>
      <c r="K33" s="65" t="s">
        <v>583</v>
      </c>
      <c r="L33" s="67" t="s">
        <v>17</v>
      </c>
      <c r="M33" s="65" t="s">
        <v>19</v>
      </c>
      <c r="N33" s="65" t="s">
        <v>29</v>
      </c>
      <c r="O33" s="65" t="s">
        <v>81</v>
      </c>
      <c r="P33" s="65" t="s">
        <v>22</v>
      </c>
      <c r="Q33" s="65" t="s">
        <v>82</v>
      </c>
      <c r="R33" s="65" t="s">
        <v>353</v>
      </c>
      <c r="S33" s="68">
        <v>7.4666666666666659</v>
      </c>
      <c r="T33" s="67" t="s">
        <v>24</v>
      </c>
      <c r="U33" s="67" t="s">
        <v>356</v>
      </c>
      <c r="V33" s="69" t="s">
        <v>482</v>
      </c>
      <c r="W33" s="70" t="s">
        <v>533</v>
      </c>
      <c r="X33" s="71" t="s">
        <v>369</v>
      </c>
      <c r="Y33" s="72" t="s">
        <v>370</v>
      </c>
    </row>
    <row r="34" spans="1:25" x14ac:dyDescent="0.25">
      <c r="A34" s="64">
        <v>33</v>
      </c>
      <c r="B34" s="65" t="s">
        <v>141</v>
      </c>
      <c r="C34" s="65" t="s">
        <v>142</v>
      </c>
      <c r="D34" s="65" t="s">
        <v>143</v>
      </c>
      <c r="E34" s="65" t="s">
        <v>250</v>
      </c>
      <c r="F34" s="65" t="s">
        <v>304</v>
      </c>
      <c r="G34" s="66" t="s">
        <v>144</v>
      </c>
      <c r="H34" s="67" t="str">
        <f t="shared" ref="H34:H53" si="2">IF(OR(MONTH(G34)=1,MONTH(G34)=2),G34,TEXT(G34,"dd/m/yyyy"))</f>
        <v>10/8/2008</v>
      </c>
      <c r="I34" s="67" t="s">
        <v>339</v>
      </c>
      <c r="J34" s="65" t="str">
        <f t="shared" ref="J34:J53" si="3">IF(DAY(G34)&lt;10,"0"&amp;DAY(G34)&amp;" "&amp;TEXT(G34,"mmmm")&amp;" "&amp;YEAR(G34),DAY(G34)&amp;" "&amp;TEXT(G34,"mmmm")&amp;" "&amp;YEAR(G34))</f>
        <v>10 August 2008</v>
      </c>
      <c r="K34" s="65" t="s">
        <v>584</v>
      </c>
      <c r="L34" s="67" t="s">
        <v>17</v>
      </c>
      <c r="M34" s="65" t="s">
        <v>19</v>
      </c>
      <c r="N34" s="65" t="s">
        <v>20</v>
      </c>
      <c r="O34" s="65" t="s">
        <v>81</v>
      </c>
      <c r="P34" s="65" t="s">
        <v>22</v>
      </c>
      <c r="Q34" s="65" t="s">
        <v>82</v>
      </c>
      <c r="R34" s="65" t="s">
        <v>353</v>
      </c>
      <c r="S34" s="68">
        <v>7.1833333333333336</v>
      </c>
      <c r="T34" s="67" t="s">
        <v>24</v>
      </c>
      <c r="U34" s="67" t="s">
        <v>356</v>
      </c>
      <c r="V34" s="69" t="s">
        <v>483</v>
      </c>
      <c r="W34" s="70" t="s">
        <v>534</v>
      </c>
      <c r="X34" s="71" t="s">
        <v>369</v>
      </c>
      <c r="Y34" s="72" t="s">
        <v>370</v>
      </c>
    </row>
    <row r="35" spans="1:25" x14ac:dyDescent="0.25">
      <c r="A35" s="64">
        <v>34</v>
      </c>
      <c r="B35" s="65" t="s">
        <v>145</v>
      </c>
      <c r="C35" s="65" t="s">
        <v>26</v>
      </c>
      <c r="D35" s="65" t="s">
        <v>146</v>
      </c>
      <c r="E35" s="65" t="s">
        <v>251</v>
      </c>
      <c r="F35" s="65" t="s">
        <v>305</v>
      </c>
      <c r="G35" s="66" t="s">
        <v>147</v>
      </c>
      <c r="H35" s="67" t="str">
        <f t="shared" si="2"/>
        <v>24/02/2008</v>
      </c>
      <c r="I35" s="67" t="s">
        <v>147</v>
      </c>
      <c r="J35" s="65" t="str">
        <f t="shared" si="3"/>
        <v>24 February 2008</v>
      </c>
      <c r="K35" s="65" t="s">
        <v>585</v>
      </c>
      <c r="L35" s="67" t="s">
        <v>17</v>
      </c>
      <c r="M35" s="65" t="s">
        <v>19</v>
      </c>
      <c r="N35" s="65" t="s">
        <v>29</v>
      </c>
      <c r="O35" s="65" t="s">
        <v>81</v>
      </c>
      <c r="P35" s="65" t="s">
        <v>22</v>
      </c>
      <c r="Q35" s="65" t="s">
        <v>82</v>
      </c>
      <c r="R35" s="65" t="s">
        <v>353</v>
      </c>
      <c r="S35" s="68">
        <v>8.2999999999999989</v>
      </c>
      <c r="T35" s="67" t="s">
        <v>49</v>
      </c>
      <c r="U35" s="67" t="s">
        <v>357</v>
      </c>
      <c r="V35" s="69" t="s">
        <v>484</v>
      </c>
      <c r="W35" s="70" t="s">
        <v>535</v>
      </c>
      <c r="X35" s="71" t="s">
        <v>369</v>
      </c>
      <c r="Y35" s="72" t="s">
        <v>370</v>
      </c>
    </row>
    <row r="36" spans="1:25" x14ac:dyDescent="0.25">
      <c r="A36" s="64">
        <v>35</v>
      </c>
      <c r="B36" s="65" t="s">
        <v>148</v>
      </c>
      <c r="C36" s="65" t="s">
        <v>149</v>
      </c>
      <c r="D36" s="65" t="s">
        <v>150</v>
      </c>
      <c r="E36" s="65" t="s">
        <v>252</v>
      </c>
      <c r="F36" s="65" t="s">
        <v>306</v>
      </c>
      <c r="G36" s="66" t="s">
        <v>151</v>
      </c>
      <c r="H36" s="67" t="str">
        <f t="shared" si="2"/>
        <v>19/02/2008</v>
      </c>
      <c r="I36" s="67" t="s">
        <v>151</v>
      </c>
      <c r="J36" s="65" t="str">
        <f t="shared" si="3"/>
        <v>19 February 2008</v>
      </c>
      <c r="K36" s="65" t="s">
        <v>586</v>
      </c>
      <c r="L36" s="67" t="s">
        <v>17</v>
      </c>
      <c r="M36" s="65" t="s">
        <v>19</v>
      </c>
      <c r="N36" s="65" t="s">
        <v>20</v>
      </c>
      <c r="O36" s="65" t="s">
        <v>152</v>
      </c>
      <c r="P36" s="65" t="s">
        <v>22</v>
      </c>
      <c r="Q36" s="65" t="s">
        <v>82</v>
      </c>
      <c r="R36" s="65" t="s">
        <v>353</v>
      </c>
      <c r="S36" s="73">
        <v>7.2833333333333341</v>
      </c>
      <c r="T36" s="67" t="s">
        <v>24</v>
      </c>
      <c r="U36" s="67" t="s">
        <v>356</v>
      </c>
      <c r="V36" s="69" t="s">
        <v>485</v>
      </c>
      <c r="W36" s="70" t="s">
        <v>536</v>
      </c>
      <c r="X36" s="71" t="s">
        <v>369</v>
      </c>
      <c r="Y36" s="72" t="s">
        <v>370</v>
      </c>
    </row>
    <row r="37" spans="1:25" x14ac:dyDescent="0.25">
      <c r="A37" s="64">
        <v>36</v>
      </c>
      <c r="B37" s="65" t="s">
        <v>153</v>
      </c>
      <c r="C37" s="65" t="s">
        <v>154</v>
      </c>
      <c r="D37" s="65" t="s">
        <v>102</v>
      </c>
      <c r="E37" s="65" t="s">
        <v>253</v>
      </c>
      <c r="F37" s="65" t="s">
        <v>307</v>
      </c>
      <c r="G37" s="66" t="s">
        <v>155</v>
      </c>
      <c r="H37" s="67" t="str">
        <f t="shared" si="2"/>
        <v>06/02/2007</v>
      </c>
      <c r="I37" s="67" t="s">
        <v>155</v>
      </c>
      <c r="J37" s="65" t="str">
        <f t="shared" si="3"/>
        <v>06 February 2007</v>
      </c>
      <c r="K37" s="65" t="s">
        <v>587</v>
      </c>
      <c r="L37" s="67" t="s">
        <v>17</v>
      </c>
      <c r="M37" s="65" t="s">
        <v>19</v>
      </c>
      <c r="N37" s="65" t="s">
        <v>20</v>
      </c>
      <c r="O37" s="65" t="s">
        <v>152</v>
      </c>
      <c r="P37" s="65" t="s">
        <v>22</v>
      </c>
      <c r="Q37" s="65" t="s">
        <v>82</v>
      </c>
      <c r="R37" s="65" t="s">
        <v>353</v>
      </c>
      <c r="S37" s="73">
        <v>7.166666666666667</v>
      </c>
      <c r="T37" s="67" t="s">
        <v>24</v>
      </c>
      <c r="U37" s="67" t="s">
        <v>356</v>
      </c>
      <c r="V37" s="69" t="s">
        <v>486</v>
      </c>
      <c r="W37" s="70" t="s">
        <v>537</v>
      </c>
      <c r="X37" s="71" t="s">
        <v>369</v>
      </c>
      <c r="Y37" s="72" t="s">
        <v>370</v>
      </c>
    </row>
    <row r="38" spans="1:25" x14ac:dyDescent="0.25">
      <c r="A38" s="64">
        <v>37</v>
      </c>
      <c r="B38" s="65" t="s">
        <v>156</v>
      </c>
      <c r="C38" s="65" t="s">
        <v>157</v>
      </c>
      <c r="D38" s="65" t="s">
        <v>158</v>
      </c>
      <c r="E38" s="65" t="s">
        <v>254</v>
      </c>
      <c r="F38" s="65" t="s">
        <v>308</v>
      </c>
      <c r="G38" s="66" t="s">
        <v>159</v>
      </c>
      <c r="H38" s="67" t="str">
        <f t="shared" si="2"/>
        <v>08/10/2007</v>
      </c>
      <c r="I38" s="67" t="s">
        <v>159</v>
      </c>
      <c r="J38" s="65" t="str">
        <f t="shared" si="3"/>
        <v>08 October 2007</v>
      </c>
      <c r="K38" s="65" t="s">
        <v>588</v>
      </c>
      <c r="L38" s="67" t="s">
        <v>17</v>
      </c>
      <c r="M38" s="65" t="s">
        <v>57</v>
      </c>
      <c r="N38" s="65" t="s">
        <v>20</v>
      </c>
      <c r="O38" s="65" t="s">
        <v>152</v>
      </c>
      <c r="P38" s="65" t="s">
        <v>22</v>
      </c>
      <c r="Q38" s="65" t="s">
        <v>82</v>
      </c>
      <c r="R38" s="65" t="s">
        <v>353</v>
      </c>
      <c r="S38" s="73">
        <v>7.3166666666666664</v>
      </c>
      <c r="T38" s="67" t="s">
        <v>24</v>
      </c>
      <c r="U38" s="67" t="s">
        <v>356</v>
      </c>
      <c r="V38" s="69" t="s">
        <v>487</v>
      </c>
      <c r="W38" s="70" t="s">
        <v>538</v>
      </c>
      <c r="X38" s="71" t="s">
        <v>369</v>
      </c>
      <c r="Y38" s="72" t="s">
        <v>370</v>
      </c>
    </row>
    <row r="39" spans="1:25" x14ac:dyDescent="0.25">
      <c r="A39" s="64">
        <v>38</v>
      </c>
      <c r="B39" s="65" t="s">
        <v>160</v>
      </c>
      <c r="C39" s="65" t="s">
        <v>35</v>
      </c>
      <c r="D39" s="65" t="s">
        <v>161</v>
      </c>
      <c r="E39" s="65" t="s">
        <v>255</v>
      </c>
      <c r="F39" s="65" t="s">
        <v>309</v>
      </c>
      <c r="G39" s="66" t="s">
        <v>162</v>
      </c>
      <c r="H39" s="67" t="str">
        <f t="shared" si="2"/>
        <v>18/02/2008</v>
      </c>
      <c r="I39" s="67" t="s">
        <v>162</v>
      </c>
      <c r="J39" s="65" t="str">
        <f t="shared" si="3"/>
        <v>18 February 2008</v>
      </c>
      <c r="K39" s="65" t="s">
        <v>589</v>
      </c>
      <c r="L39" s="67" t="s">
        <v>17</v>
      </c>
      <c r="M39" s="65" t="s">
        <v>19</v>
      </c>
      <c r="N39" s="65" t="s">
        <v>29</v>
      </c>
      <c r="O39" s="65" t="s">
        <v>152</v>
      </c>
      <c r="P39" s="65" t="s">
        <v>22</v>
      </c>
      <c r="Q39" s="65" t="s">
        <v>82</v>
      </c>
      <c r="R39" s="65" t="s">
        <v>353</v>
      </c>
      <c r="S39" s="73">
        <v>7.8999999999999995</v>
      </c>
      <c r="T39" s="67" t="s">
        <v>24</v>
      </c>
      <c r="U39" s="67" t="s">
        <v>356</v>
      </c>
      <c r="V39" s="69" t="s">
        <v>488</v>
      </c>
      <c r="W39" s="70" t="s">
        <v>539</v>
      </c>
      <c r="X39" s="71" t="s">
        <v>369</v>
      </c>
      <c r="Y39" s="72" t="s">
        <v>370</v>
      </c>
    </row>
    <row r="40" spans="1:25" x14ac:dyDescent="0.25">
      <c r="A40" s="64">
        <v>39</v>
      </c>
      <c r="B40" s="65" t="s">
        <v>163</v>
      </c>
      <c r="C40" s="65" t="s">
        <v>71</v>
      </c>
      <c r="D40" s="65" t="s">
        <v>164</v>
      </c>
      <c r="E40" s="65" t="s">
        <v>256</v>
      </c>
      <c r="F40" s="65" t="s">
        <v>310</v>
      </c>
      <c r="G40" s="66" t="s">
        <v>165</v>
      </c>
      <c r="H40" s="67" t="str">
        <f t="shared" si="2"/>
        <v>13/6/2008</v>
      </c>
      <c r="I40" s="67" t="s">
        <v>340</v>
      </c>
      <c r="J40" s="65" t="str">
        <f t="shared" si="3"/>
        <v>13 June 2008</v>
      </c>
      <c r="K40" s="65" t="s">
        <v>590</v>
      </c>
      <c r="L40" s="67" t="s">
        <v>17</v>
      </c>
      <c r="M40" s="65" t="s">
        <v>19</v>
      </c>
      <c r="N40" s="65" t="s">
        <v>29</v>
      </c>
      <c r="O40" s="65" t="s">
        <v>152</v>
      </c>
      <c r="P40" s="65" t="s">
        <v>22</v>
      </c>
      <c r="Q40" s="65" t="s">
        <v>82</v>
      </c>
      <c r="R40" s="65" t="s">
        <v>353</v>
      </c>
      <c r="S40" s="73">
        <v>7.75</v>
      </c>
      <c r="T40" s="67" t="s">
        <v>24</v>
      </c>
      <c r="U40" s="67" t="s">
        <v>356</v>
      </c>
      <c r="V40" s="69" t="s">
        <v>489</v>
      </c>
      <c r="W40" s="70" t="s">
        <v>540</v>
      </c>
      <c r="X40" s="71" t="s">
        <v>369</v>
      </c>
      <c r="Y40" s="72" t="s">
        <v>370</v>
      </c>
    </row>
    <row r="41" spans="1:25" x14ac:dyDescent="0.25">
      <c r="A41" s="64">
        <v>40</v>
      </c>
      <c r="B41" s="65" t="s">
        <v>166</v>
      </c>
      <c r="C41" s="65" t="s">
        <v>167</v>
      </c>
      <c r="D41" s="65" t="s">
        <v>168</v>
      </c>
      <c r="E41" s="65" t="s">
        <v>257</v>
      </c>
      <c r="F41" s="65" t="s">
        <v>311</v>
      </c>
      <c r="G41" s="66" t="s">
        <v>169</v>
      </c>
      <c r="H41" s="67" t="str">
        <f t="shared" si="2"/>
        <v>25/5/2007</v>
      </c>
      <c r="I41" s="67" t="s">
        <v>341</v>
      </c>
      <c r="J41" s="65" t="str">
        <f t="shared" si="3"/>
        <v>25 May 2007</v>
      </c>
      <c r="K41" s="65" t="s">
        <v>591</v>
      </c>
      <c r="L41" s="67" t="s">
        <v>17</v>
      </c>
      <c r="M41" s="65" t="s">
        <v>19</v>
      </c>
      <c r="N41" s="65" t="s">
        <v>134</v>
      </c>
      <c r="O41" s="65" t="s">
        <v>152</v>
      </c>
      <c r="P41" s="65" t="s">
        <v>22</v>
      </c>
      <c r="Q41" s="65" t="s">
        <v>82</v>
      </c>
      <c r="R41" s="65" t="s">
        <v>353</v>
      </c>
      <c r="S41" s="73">
        <v>7.7</v>
      </c>
      <c r="T41" s="67" t="s">
        <v>24</v>
      </c>
      <c r="U41" s="67" t="s">
        <v>356</v>
      </c>
      <c r="V41" s="69" t="s">
        <v>490</v>
      </c>
      <c r="W41" s="70" t="s">
        <v>541</v>
      </c>
      <c r="X41" s="71" t="s">
        <v>369</v>
      </c>
      <c r="Y41" s="72" t="s">
        <v>370</v>
      </c>
    </row>
    <row r="42" spans="1:25" x14ac:dyDescent="0.25">
      <c r="A42" s="64">
        <v>41</v>
      </c>
      <c r="B42" s="65" t="s">
        <v>170</v>
      </c>
      <c r="C42" s="65" t="s">
        <v>171</v>
      </c>
      <c r="D42" s="65" t="s">
        <v>172</v>
      </c>
      <c r="E42" s="65" t="s">
        <v>258</v>
      </c>
      <c r="F42" s="65" t="s">
        <v>312</v>
      </c>
      <c r="G42" s="66" t="s">
        <v>173</v>
      </c>
      <c r="H42" s="67" t="str">
        <f t="shared" si="2"/>
        <v>05/02/2008</v>
      </c>
      <c r="I42" s="67" t="s">
        <v>173</v>
      </c>
      <c r="J42" s="65" t="str">
        <f t="shared" si="3"/>
        <v>05 February 2008</v>
      </c>
      <c r="K42" s="65" t="s">
        <v>592</v>
      </c>
      <c r="L42" s="67" t="s">
        <v>17</v>
      </c>
      <c r="M42" s="65" t="s">
        <v>57</v>
      </c>
      <c r="N42" s="65" t="s">
        <v>29</v>
      </c>
      <c r="O42" s="65" t="s">
        <v>152</v>
      </c>
      <c r="P42" s="65" t="s">
        <v>22</v>
      </c>
      <c r="Q42" s="65" t="s">
        <v>82</v>
      </c>
      <c r="R42" s="65" t="s">
        <v>353</v>
      </c>
      <c r="S42" s="73">
        <v>8.2833333333333332</v>
      </c>
      <c r="T42" s="67" t="s">
        <v>49</v>
      </c>
      <c r="U42" s="67" t="s">
        <v>357</v>
      </c>
      <c r="V42" s="69" t="s">
        <v>491</v>
      </c>
      <c r="W42" s="70" t="s">
        <v>542</v>
      </c>
      <c r="X42" s="71" t="s">
        <v>369</v>
      </c>
      <c r="Y42" s="72" t="s">
        <v>370</v>
      </c>
    </row>
    <row r="43" spans="1:25" x14ac:dyDescent="0.25">
      <c r="A43" s="64">
        <v>42</v>
      </c>
      <c r="B43" s="65" t="s">
        <v>174</v>
      </c>
      <c r="C43" s="65" t="s">
        <v>175</v>
      </c>
      <c r="D43" s="65" t="s">
        <v>176</v>
      </c>
      <c r="E43" s="65" t="s">
        <v>259</v>
      </c>
      <c r="F43" s="65" t="s">
        <v>313</v>
      </c>
      <c r="G43" s="66" t="s">
        <v>177</v>
      </c>
      <c r="H43" s="67" t="str">
        <f t="shared" si="2"/>
        <v>23/8/2008</v>
      </c>
      <c r="I43" s="67" t="s">
        <v>342</v>
      </c>
      <c r="J43" s="65" t="str">
        <f t="shared" si="3"/>
        <v>23 August 2008</v>
      </c>
      <c r="K43" s="65" t="s">
        <v>593</v>
      </c>
      <c r="L43" s="67" t="s">
        <v>17</v>
      </c>
      <c r="M43" s="65" t="s">
        <v>19</v>
      </c>
      <c r="N43" s="65" t="s">
        <v>29</v>
      </c>
      <c r="O43" s="65" t="s">
        <v>152</v>
      </c>
      <c r="P43" s="65" t="s">
        <v>22</v>
      </c>
      <c r="Q43" s="65" t="s">
        <v>82</v>
      </c>
      <c r="R43" s="65" t="s">
        <v>353</v>
      </c>
      <c r="S43" s="73">
        <v>7.3833333333333329</v>
      </c>
      <c r="T43" s="67" t="s">
        <v>24</v>
      </c>
      <c r="U43" s="67" t="s">
        <v>356</v>
      </c>
      <c r="V43" s="69" t="s">
        <v>492</v>
      </c>
      <c r="W43" s="70" t="s">
        <v>543</v>
      </c>
      <c r="X43" s="71" t="s">
        <v>369</v>
      </c>
      <c r="Y43" s="72" t="s">
        <v>370</v>
      </c>
    </row>
    <row r="44" spans="1:25" x14ac:dyDescent="0.25">
      <c r="A44" s="64">
        <v>43</v>
      </c>
      <c r="B44" s="65" t="s">
        <v>178</v>
      </c>
      <c r="C44" s="65" t="s">
        <v>64</v>
      </c>
      <c r="D44" s="65" t="s">
        <v>179</v>
      </c>
      <c r="E44" s="65" t="s">
        <v>260</v>
      </c>
      <c r="F44" s="65" t="s">
        <v>314</v>
      </c>
      <c r="G44" s="66" t="s">
        <v>180</v>
      </c>
      <c r="H44" s="67" t="str">
        <f t="shared" si="2"/>
        <v>09/10/2008</v>
      </c>
      <c r="I44" s="67" t="s">
        <v>180</v>
      </c>
      <c r="J44" s="65" t="str">
        <f t="shared" si="3"/>
        <v>09 October 2008</v>
      </c>
      <c r="K44" s="65" t="s">
        <v>594</v>
      </c>
      <c r="L44" s="67" t="s">
        <v>17</v>
      </c>
      <c r="M44" s="65" t="s">
        <v>19</v>
      </c>
      <c r="N44" s="65" t="s">
        <v>29</v>
      </c>
      <c r="O44" s="65" t="s">
        <v>152</v>
      </c>
      <c r="P44" s="65" t="s">
        <v>22</v>
      </c>
      <c r="Q44" s="65" t="s">
        <v>82</v>
      </c>
      <c r="R44" s="65" t="s">
        <v>353</v>
      </c>
      <c r="S44" s="73">
        <v>7.55</v>
      </c>
      <c r="T44" s="67" t="s">
        <v>24</v>
      </c>
      <c r="U44" s="67" t="s">
        <v>356</v>
      </c>
      <c r="V44" s="69" t="s">
        <v>493</v>
      </c>
      <c r="W44" s="70" t="s">
        <v>544</v>
      </c>
      <c r="X44" s="71" t="s">
        <v>369</v>
      </c>
      <c r="Y44" s="72" t="s">
        <v>370</v>
      </c>
    </row>
    <row r="45" spans="1:25" x14ac:dyDescent="0.25">
      <c r="A45" s="64">
        <v>44</v>
      </c>
      <c r="B45" s="65" t="s">
        <v>181</v>
      </c>
      <c r="C45" s="65" t="s">
        <v>64</v>
      </c>
      <c r="D45" s="65" t="s">
        <v>20</v>
      </c>
      <c r="E45" s="65" t="s">
        <v>261</v>
      </c>
      <c r="F45" s="65" t="s">
        <v>315</v>
      </c>
      <c r="G45" s="66" t="s">
        <v>182</v>
      </c>
      <c r="H45" s="67" t="str">
        <f t="shared" si="2"/>
        <v>10/12/2008</v>
      </c>
      <c r="I45" s="67" t="s">
        <v>182</v>
      </c>
      <c r="J45" s="65" t="str">
        <f t="shared" si="3"/>
        <v>10 December 2008</v>
      </c>
      <c r="K45" s="65" t="s">
        <v>595</v>
      </c>
      <c r="L45" s="67" t="s">
        <v>17</v>
      </c>
      <c r="M45" s="65" t="s">
        <v>19</v>
      </c>
      <c r="N45" s="65" t="s">
        <v>29</v>
      </c>
      <c r="O45" s="65" t="s">
        <v>152</v>
      </c>
      <c r="P45" s="65" t="s">
        <v>22</v>
      </c>
      <c r="Q45" s="65" t="s">
        <v>82</v>
      </c>
      <c r="R45" s="65" t="s">
        <v>353</v>
      </c>
      <c r="S45" s="73">
        <v>7.8166666666666664</v>
      </c>
      <c r="T45" s="67" t="s">
        <v>24</v>
      </c>
      <c r="U45" s="67" t="s">
        <v>356</v>
      </c>
      <c r="V45" s="69" t="s">
        <v>494</v>
      </c>
      <c r="W45" s="70" t="s">
        <v>545</v>
      </c>
      <c r="X45" s="71" t="s">
        <v>369</v>
      </c>
      <c r="Y45" s="72" t="s">
        <v>370</v>
      </c>
    </row>
    <row r="46" spans="1:25" x14ac:dyDescent="0.25">
      <c r="A46" s="64">
        <v>45</v>
      </c>
      <c r="B46" s="65" t="s">
        <v>183</v>
      </c>
      <c r="C46" s="65" t="s">
        <v>117</v>
      </c>
      <c r="D46" s="65" t="s">
        <v>184</v>
      </c>
      <c r="E46" s="65" t="s">
        <v>262</v>
      </c>
      <c r="F46" s="65" t="s">
        <v>316</v>
      </c>
      <c r="G46" s="66" t="s">
        <v>185</v>
      </c>
      <c r="H46" s="67" t="str">
        <f t="shared" si="2"/>
        <v>19/10/2008</v>
      </c>
      <c r="I46" s="67" t="s">
        <v>185</v>
      </c>
      <c r="J46" s="65" t="str">
        <f t="shared" si="3"/>
        <v>19 October 2008</v>
      </c>
      <c r="K46" s="65" t="s">
        <v>596</v>
      </c>
      <c r="L46" s="67" t="s">
        <v>17</v>
      </c>
      <c r="M46" s="65" t="s">
        <v>19</v>
      </c>
      <c r="N46" s="65" t="s">
        <v>29</v>
      </c>
      <c r="O46" s="65" t="s">
        <v>152</v>
      </c>
      <c r="P46" s="65" t="s">
        <v>22</v>
      </c>
      <c r="Q46" s="65" t="s">
        <v>82</v>
      </c>
      <c r="R46" s="65" t="s">
        <v>353</v>
      </c>
      <c r="S46" s="73">
        <v>7.1166666666666671</v>
      </c>
      <c r="T46" s="67" t="s">
        <v>24</v>
      </c>
      <c r="U46" s="67" t="s">
        <v>356</v>
      </c>
      <c r="V46" s="69" t="s">
        <v>495</v>
      </c>
      <c r="W46" s="70" t="s">
        <v>546</v>
      </c>
      <c r="X46" s="71" t="s">
        <v>369</v>
      </c>
      <c r="Y46" s="72" t="s">
        <v>370</v>
      </c>
    </row>
    <row r="47" spans="1:25" x14ac:dyDescent="0.25">
      <c r="A47" s="64">
        <v>46</v>
      </c>
      <c r="B47" s="65" t="s">
        <v>186</v>
      </c>
      <c r="C47" s="65" t="s">
        <v>187</v>
      </c>
      <c r="D47" s="65" t="s">
        <v>90</v>
      </c>
      <c r="E47" s="65" t="s">
        <v>263</v>
      </c>
      <c r="F47" s="65" t="s">
        <v>317</v>
      </c>
      <c r="G47" s="66" t="s">
        <v>119</v>
      </c>
      <c r="H47" s="67" t="str">
        <f t="shared" si="2"/>
        <v>18/3/2008</v>
      </c>
      <c r="I47" s="67" t="s">
        <v>337</v>
      </c>
      <c r="J47" s="65" t="str">
        <f t="shared" si="3"/>
        <v>18 March 2008</v>
      </c>
      <c r="K47" s="65" t="s">
        <v>578</v>
      </c>
      <c r="L47" s="67" t="s">
        <v>17</v>
      </c>
      <c r="M47" s="65" t="s">
        <v>19</v>
      </c>
      <c r="N47" s="65" t="s">
        <v>29</v>
      </c>
      <c r="O47" s="65" t="s">
        <v>188</v>
      </c>
      <c r="P47" s="65" t="s">
        <v>22</v>
      </c>
      <c r="Q47" s="65" t="s">
        <v>189</v>
      </c>
      <c r="R47" s="65" t="s">
        <v>354</v>
      </c>
      <c r="S47" s="68">
        <v>8.1333333333333329</v>
      </c>
      <c r="T47" s="67" t="s">
        <v>24</v>
      </c>
      <c r="U47" s="67" t="s">
        <v>356</v>
      </c>
      <c r="V47" s="69" t="s">
        <v>496</v>
      </c>
      <c r="W47" s="70" t="s">
        <v>547</v>
      </c>
      <c r="X47" s="71" t="s">
        <v>369</v>
      </c>
      <c r="Y47" s="72" t="s">
        <v>370</v>
      </c>
    </row>
    <row r="48" spans="1:25" x14ac:dyDescent="0.25">
      <c r="A48" s="64">
        <v>47</v>
      </c>
      <c r="B48" s="65" t="s">
        <v>190</v>
      </c>
      <c r="C48" s="65" t="s">
        <v>191</v>
      </c>
      <c r="D48" s="65" t="s">
        <v>192</v>
      </c>
      <c r="E48" s="65" t="s">
        <v>264</v>
      </c>
      <c r="F48" s="65" t="s">
        <v>318</v>
      </c>
      <c r="G48" s="66" t="s">
        <v>45</v>
      </c>
      <c r="H48" s="67" t="str">
        <f t="shared" si="2"/>
        <v>06/02/2008</v>
      </c>
      <c r="I48" s="67" t="s">
        <v>45</v>
      </c>
      <c r="J48" s="65" t="str">
        <f t="shared" si="3"/>
        <v>06 February 2008</v>
      </c>
      <c r="K48" s="65" t="s">
        <v>560</v>
      </c>
      <c r="L48" s="67" t="s">
        <v>17</v>
      </c>
      <c r="M48" s="65" t="s">
        <v>57</v>
      </c>
      <c r="N48" s="65" t="s">
        <v>29</v>
      </c>
      <c r="O48" s="65" t="s">
        <v>188</v>
      </c>
      <c r="P48" s="65" t="s">
        <v>22</v>
      </c>
      <c r="Q48" s="65" t="s">
        <v>189</v>
      </c>
      <c r="R48" s="65" t="s">
        <v>354</v>
      </c>
      <c r="S48" s="68">
        <v>8.5499999999999989</v>
      </c>
      <c r="T48" s="67" t="s">
        <v>49</v>
      </c>
      <c r="U48" s="67" t="s">
        <v>357</v>
      </c>
      <c r="V48" s="69" t="s">
        <v>497</v>
      </c>
      <c r="W48" s="70" t="s">
        <v>548</v>
      </c>
      <c r="X48" s="71" t="s">
        <v>369</v>
      </c>
      <c r="Y48" s="72" t="s">
        <v>370</v>
      </c>
    </row>
    <row r="49" spans="1:25" x14ac:dyDescent="0.25">
      <c r="A49" s="64">
        <v>48</v>
      </c>
      <c r="B49" s="65" t="s">
        <v>193</v>
      </c>
      <c r="C49" s="65" t="s">
        <v>194</v>
      </c>
      <c r="D49" s="65" t="s">
        <v>102</v>
      </c>
      <c r="E49" s="65" t="s">
        <v>265</v>
      </c>
      <c r="F49" s="65" t="s">
        <v>319</v>
      </c>
      <c r="G49" s="66" t="s">
        <v>195</v>
      </c>
      <c r="H49" s="67" t="str">
        <f t="shared" si="2"/>
        <v>20/7/2008</v>
      </c>
      <c r="I49" s="67" t="s">
        <v>343</v>
      </c>
      <c r="J49" s="65" t="str">
        <f t="shared" si="3"/>
        <v>20 July 2008</v>
      </c>
      <c r="K49" s="65" t="s">
        <v>597</v>
      </c>
      <c r="L49" s="67" t="s">
        <v>17</v>
      </c>
      <c r="M49" s="65" t="s">
        <v>19</v>
      </c>
      <c r="N49" s="65" t="s">
        <v>196</v>
      </c>
      <c r="O49" s="65" t="s">
        <v>188</v>
      </c>
      <c r="P49" s="65" t="s">
        <v>22</v>
      </c>
      <c r="Q49" s="65" t="s">
        <v>189</v>
      </c>
      <c r="R49" s="65" t="s">
        <v>354</v>
      </c>
      <c r="S49" s="68">
        <v>7.25</v>
      </c>
      <c r="T49" s="67" t="s">
        <v>24</v>
      </c>
      <c r="U49" s="67" t="s">
        <v>356</v>
      </c>
      <c r="V49" s="69" t="s">
        <v>498</v>
      </c>
      <c r="W49" s="70" t="s">
        <v>549</v>
      </c>
      <c r="X49" s="71" t="s">
        <v>369</v>
      </c>
      <c r="Y49" s="72" t="s">
        <v>370</v>
      </c>
    </row>
    <row r="50" spans="1:25" x14ac:dyDescent="0.25">
      <c r="A50" s="64">
        <v>49</v>
      </c>
      <c r="B50" s="65" t="s">
        <v>197</v>
      </c>
      <c r="C50" s="65" t="s">
        <v>198</v>
      </c>
      <c r="D50" s="65" t="s">
        <v>199</v>
      </c>
      <c r="E50" s="65" t="s">
        <v>266</v>
      </c>
      <c r="F50" s="65" t="s">
        <v>320</v>
      </c>
      <c r="G50" s="66" t="s">
        <v>200</v>
      </c>
      <c r="H50" s="67" t="str">
        <f t="shared" si="2"/>
        <v>23/6/2008</v>
      </c>
      <c r="I50" s="67" t="s">
        <v>344</v>
      </c>
      <c r="J50" s="65" t="str">
        <f t="shared" si="3"/>
        <v>23 June 2008</v>
      </c>
      <c r="K50" s="65" t="s">
        <v>598</v>
      </c>
      <c r="L50" s="67" t="s">
        <v>17</v>
      </c>
      <c r="M50" s="65" t="s">
        <v>19</v>
      </c>
      <c r="N50" s="65" t="s">
        <v>29</v>
      </c>
      <c r="O50" s="65" t="s">
        <v>188</v>
      </c>
      <c r="P50" s="65" t="s">
        <v>22</v>
      </c>
      <c r="Q50" s="65" t="s">
        <v>189</v>
      </c>
      <c r="R50" s="65" t="s">
        <v>354</v>
      </c>
      <c r="S50" s="68">
        <v>7.4833333333333334</v>
      </c>
      <c r="T50" s="67" t="s">
        <v>24</v>
      </c>
      <c r="U50" s="67" t="s">
        <v>356</v>
      </c>
      <c r="V50" s="69" t="s">
        <v>499</v>
      </c>
      <c r="W50" s="70" t="s">
        <v>550</v>
      </c>
      <c r="X50" s="71" t="s">
        <v>369</v>
      </c>
      <c r="Y50" s="72" t="s">
        <v>370</v>
      </c>
    </row>
    <row r="51" spans="1:25" x14ac:dyDescent="0.25">
      <c r="A51" s="64">
        <v>50</v>
      </c>
      <c r="B51" s="65" t="s">
        <v>202</v>
      </c>
      <c r="C51" s="65" t="s">
        <v>203</v>
      </c>
      <c r="D51" s="65" t="s">
        <v>204</v>
      </c>
      <c r="E51" s="65" t="s">
        <v>267</v>
      </c>
      <c r="F51" s="65" t="s">
        <v>321</v>
      </c>
      <c r="G51" s="66" t="s">
        <v>205</v>
      </c>
      <c r="H51" s="67" t="str">
        <f t="shared" si="2"/>
        <v>06/6/2008</v>
      </c>
      <c r="I51" s="67" t="s">
        <v>345</v>
      </c>
      <c r="J51" s="65" t="str">
        <f t="shared" si="3"/>
        <v>06 June 2008</v>
      </c>
      <c r="K51" s="65" t="s">
        <v>599</v>
      </c>
      <c r="L51" s="67" t="s">
        <v>17</v>
      </c>
      <c r="M51" s="65" t="s">
        <v>57</v>
      </c>
      <c r="N51" s="65" t="s">
        <v>29</v>
      </c>
      <c r="O51" s="65" t="s">
        <v>188</v>
      </c>
      <c r="P51" s="65" t="s">
        <v>22</v>
      </c>
      <c r="Q51" s="65" t="s">
        <v>189</v>
      </c>
      <c r="R51" s="65" t="s">
        <v>354</v>
      </c>
      <c r="S51" s="68">
        <v>7.916666666666667</v>
      </c>
      <c r="T51" s="67" t="s">
        <v>24</v>
      </c>
      <c r="U51" s="67" t="s">
        <v>356</v>
      </c>
      <c r="V51" s="69" t="s">
        <v>500</v>
      </c>
      <c r="W51" s="70" t="s">
        <v>551</v>
      </c>
      <c r="X51" s="71" t="s">
        <v>369</v>
      </c>
      <c r="Y51" s="72" t="s">
        <v>370</v>
      </c>
    </row>
    <row r="52" spans="1:25" x14ac:dyDescent="0.25">
      <c r="A52" s="64">
        <v>51</v>
      </c>
      <c r="B52" s="65" t="s">
        <v>206</v>
      </c>
      <c r="C52" s="65" t="s">
        <v>175</v>
      </c>
      <c r="D52" s="65" t="s">
        <v>207</v>
      </c>
      <c r="E52" s="65" t="s">
        <v>268</v>
      </c>
      <c r="F52" s="65" t="s">
        <v>322</v>
      </c>
      <c r="G52" s="66" t="s">
        <v>208</v>
      </c>
      <c r="H52" s="67" t="str">
        <f t="shared" si="2"/>
        <v>21/8/2007</v>
      </c>
      <c r="I52" s="67" t="s">
        <v>346</v>
      </c>
      <c r="J52" s="65" t="str">
        <f t="shared" si="3"/>
        <v>21 August 2007</v>
      </c>
      <c r="K52" s="65" t="s">
        <v>600</v>
      </c>
      <c r="L52" s="67" t="s">
        <v>17</v>
      </c>
      <c r="M52" s="65" t="s">
        <v>19</v>
      </c>
      <c r="N52" s="65" t="s">
        <v>29</v>
      </c>
      <c r="O52" s="65" t="s">
        <v>188</v>
      </c>
      <c r="P52" s="65" t="s">
        <v>22</v>
      </c>
      <c r="Q52" s="65" t="s">
        <v>189</v>
      </c>
      <c r="R52" s="65" t="s">
        <v>354</v>
      </c>
      <c r="S52" s="68">
        <v>7.95</v>
      </c>
      <c r="T52" s="67" t="s">
        <v>49</v>
      </c>
      <c r="U52" s="67" t="s">
        <v>357</v>
      </c>
      <c r="V52" s="69" t="s">
        <v>501</v>
      </c>
      <c r="W52" s="70" t="s">
        <v>552</v>
      </c>
      <c r="X52" s="71" t="s">
        <v>369</v>
      </c>
      <c r="Y52" s="72" t="s">
        <v>370</v>
      </c>
    </row>
    <row r="53" spans="1:25" x14ac:dyDescent="0.25">
      <c r="A53" s="74">
        <v>52</v>
      </c>
      <c r="B53" s="75" t="s">
        <v>209</v>
      </c>
      <c r="C53" s="75" t="s">
        <v>210</v>
      </c>
      <c r="D53" s="75" t="s">
        <v>211</v>
      </c>
      <c r="E53" s="75" t="s">
        <v>269</v>
      </c>
      <c r="F53" s="75" t="s">
        <v>323</v>
      </c>
      <c r="G53" s="76" t="s">
        <v>212</v>
      </c>
      <c r="H53" s="77" t="str">
        <f t="shared" si="2"/>
        <v>16/3/2008</v>
      </c>
      <c r="I53" s="77" t="s">
        <v>347</v>
      </c>
      <c r="J53" s="75" t="str">
        <f t="shared" si="3"/>
        <v>16 March 2008</v>
      </c>
      <c r="K53" s="75" t="s">
        <v>601</v>
      </c>
      <c r="L53" s="77" t="s">
        <v>17</v>
      </c>
      <c r="M53" s="75" t="s">
        <v>19</v>
      </c>
      <c r="N53" s="75" t="s">
        <v>29</v>
      </c>
      <c r="O53" s="75" t="s">
        <v>188</v>
      </c>
      <c r="P53" s="75" t="s">
        <v>22</v>
      </c>
      <c r="Q53" s="75" t="s">
        <v>189</v>
      </c>
      <c r="R53" s="75" t="s">
        <v>354</v>
      </c>
      <c r="S53" s="78">
        <v>7.8999999999999995</v>
      </c>
      <c r="T53" s="77" t="s">
        <v>24</v>
      </c>
      <c r="U53" s="77" t="s">
        <v>356</v>
      </c>
      <c r="V53" s="79" t="s">
        <v>502</v>
      </c>
      <c r="W53" s="80" t="s">
        <v>553</v>
      </c>
      <c r="X53" s="81" t="s">
        <v>369</v>
      </c>
      <c r="Y53" s="82" t="s">
        <v>370</v>
      </c>
    </row>
  </sheetData>
  <pageMargins left="0.7" right="0.7" top="0.75" bottom="0.75" header="0.3" footer="0.3"/>
  <pageSetup paperSize="9" orientation="portrait" horizontalDpi="240" verticalDpi="144"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66"/>
  <sheetViews>
    <sheetView topLeftCell="A55" workbookViewId="0">
      <selection activeCell="D61" sqref="D61"/>
    </sheetView>
  </sheetViews>
  <sheetFormatPr defaultRowHeight="15" x14ac:dyDescent="0.25"/>
  <cols>
    <col min="1" max="1" width="4.140625" customWidth="1"/>
    <col min="2" max="2" width="14.7109375" hidden="1" customWidth="1"/>
    <col min="3" max="3" width="9.7109375" customWidth="1"/>
    <col min="4" max="4" width="7" customWidth="1"/>
    <col min="5" max="5" width="11.5703125" style="26" customWidth="1"/>
    <col min="6" max="6" width="7.85546875" style="26" customWidth="1"/>
    <col min="7" max="7" width="6.140625" style="26" customWidth="1"/>
    <col min="8" max="9" width="7.85546875" style="26" customWidth="1"/>
    <col min="10" max="10" width="42.28515625" hidden="1" customWidth="1"/>
    <col min="11" max="11" width="17.85546875" hidden="1" customWidth="1"/>
    <col min="12" max="12" width="13.28515625" style="26" customWidth="1"/>
    <col min="13" max="13" width="6" style="26" customWidth="1"/>
    <col min="14" max="14" width="7.42578125" style="26" customWidth="1"/>
    <col min="15" max="15" width="6.140625" style="26" customWidth="1"/>
    <col min="16" max="16" width="10.5703125" customWidth="1"/>
    <col min="17" max="17" width="11.42578125" customWidth="1"/>
    <col min="18" max="19" width="0" hidden="1" customWidth="1"/>
    <col min="20" max="20" width="17.28515625" customWidth="1"/>
    <col min="21" max="21" width="14.85546875" customWidth="1"/>
  </cols>
  <sheetData>
    <row r="1" spans="1:21" ht="15.75" x14ac:dyDescent="0.25">
      <c r="A1" s="30" t="s">
        <v>435</v>
      </c>
    </row>
    <row r="3" spans="1:21" ht="56.25" customHeight="1" x14ac:dyDescent="0.25">
      <c r="A3" s="85" t="s">
        <v>443</v>
      </c>
      <c r="B3" s="85"/>
      <c r="C3" s="85"/>
      <c r="D3" s="85"/>
      <c r="E3" s="85"/>
      <c r="F3" s="85"/>
      <c r="G3" s="85"/>
      <c r="H3" s="85"/>
      <c r="I3" s="85"/>
      <c r="J3" s="85"/>
      <c r="K3" s="85"/>
      <c r="L3" s="85"/>
      <c r="M3" s="85"/>
      <c r="N3" s="85"/>
      <c r="O3" s="85"/>
      <c r="P3" s="85"/>
      <c r="Q3" s="85"/>
      <c r="R3" s="85"/>
      <c r="S3" s="85"/>
      <c r="T3" s="85"/>
      <c r="U3" s="85"/>
    </row>
    <row r="4" spans="1:21" ht="18.75" customHeight="1" x14ac:dyDescent="0.25">
      <c r="A4" s="90" t="s">
        <v>436</v>
      </c>
      <c r="B4" s="90"/>
      <c r="C4" s="90"/>
      <c r="D4" s="90"/>
      <c r="E4" s="90"/>
      <c r="F4" s="90"/>
      <c r="G4" s="90"/>
      <c r="H4" s="90"/>
      <c r="I4" s="90"/>
      <c r="J4" s="90"/>
      <c r="K4" s="90"/>
      <c r="L4" s="90"/>
      <c r="M4" s="90"/>
      <c r="N4" s="90"/>
      <c r="O4" s="90"/>
      <c r="P4" s="90"/>
      <c r="Q4" s="90"/>
      <c r="R4" s="90"/>
      <c r="S4" s="90"/>
      <c r="T4" s="90"/>
      <c r="U4" s="90"/>
    </row>
    <row r="5" spans="1:21" ht="21" customHeight="1" x14ac:dyDescent="0.25">
      <c r="A5" s="89" t="s">
        <v>437</v>
      </c>
      <c r="B5" s="89"/>
      <c r="C5" s="89"/>
      <c r="D5" s="89"/>
      <c r="E5" s="89"/>
      <c r="F5" s="89"/>
      <c r="G5" s="89"/>
      <c r="H5" s="89"/>
      <c r="I5" s="89"/>
      <c r="J5" s="89"/>
      <c r="K5" s="89"/>
      <c r="L5" s="89"/>
      <c r="M5" s="89"/>
      <c r="N5" s="89"/>
      <c r="O5" s="89"/>
      <c r="P5" s="89"/>
      <c r="Q5" s="89"/>
      <c r="R5" s="89"/>
      <c r="S5" s="89"/>
      <c r="T5" s="89"/>
      <c r="U5" s="89"/>
    </row>
    <row r="6" spans="1:21" s="29" customFormat="1" ht="54.75" customHeight="1" x14ac:dyDescent="0.25">
      <c r="A6" s="27" t="s">
        <v>371</v>
      </c>
      <c r="B6" s="27" t="s">
        <v>1</v>
      </c>
      <c r="C6" s="27" t="s">
        <v>2</v>
      </c>
      <c r="D6" s="27" t="s">
        <v>3</v>
      </c>
      <c r="E6" s="27" t="s">
        <v>5</v>
      </c>
      <c r="F6" s="27" t="s">
        <v>4</v>
      </c>
      <c r="G6" s="27" t="s">
        <v>6</v>
      </c>
      <c r="H6" s="27" t="s">
        <v>7</v>
      </c>
      <c r="I6" s="27" t="s">
        <v>438</v>
      </c>
      <c r="J6" s="27" t="s">
        <v>8</v>
      </c>
      <c r="K6" s="27" t="s">
        <v>9</v>
      </c>
      <c r="L6" s="27" t="s">
        <v>10</v>
      </c>
      <c r="M6" s="27" t="s">
        <v>374</v>
      </c>
      <c r="N6" s="48" t="s">
        <v>442</v>
      </c>
      <c r="O6" s="49" t="s">
        <v>440</v>
      </c>
      <c r="P6" s="31" t="s">
        <v>359</v>
      </c>
      <c r="Q6" s="31" t="s">
        <v>360</v>
      </c>
      <c r="R6" s="31" t="s">
        <v>360</v>
      </c>
      <c r="S6" s="31" t="s">
        <v>360</v>
      </c>
      <c r="T6" s="31" t="s">
        <v>441</v>
      </c>
      <c r="U6" s="32" t="s">
        <v>13</v>
      </c>
    </row>
    <row r="7" spans="1:21" ht="27.95" customHeight="1" x14ac:dyDescent="0.25">
      <c r="A7" s="28">
        <v>1</v>
      </c>
      <c r="B7" s="33" t="s">
        <v>14</v>
      </c>
      <c r="C7" s="34" t="s">
        <v>15</v>
      </c>
      <c r="D7" s="33" t="s">
        <v>16</v>
      </c>
      <c r="E7" s="28" t="s">
        <v>18</v>
      </c>
      <c r="F7" s="28" t="s">
        <v>17</v>
      </c>
      <c r="G7" s="28" t="s">
        <v>19</v>
      </c>
      <c r="H7" s="28" t="s">
        <v>20</v>
      </c>
      <c r="I7" s="23" t="s">
        <v>439</v>
      </c>
      <c r="J7" s="35" t="s">
        <v>21</v>
      </c>
      <c r="K7" s="35" t="s">
        <v>22</v>
      </c>
      <c r="L7" s="36" t="s">
        <v>23</v>
      </c>
      <c r="M7" s="28">
        <v>2025</v>
      </c>
      <c r="N7" s="37">
        <v>7.5045454545454549</v>
      </c>
      <c r="O7" s="28" t="s">
        <v>24</v>
      </c>
      <c r="P7" s="25" t="s">
        <v>450</v>
      </c>
      <c r="Q7" s="23" t="s">
        <v>451</v>
      </c>
      <c r="R7" s="38"/>
      <c r="S7" s="38"/>
      <c r="T7" s="38"/>
      <c r="U7" s="38"/>
    </row>
    <row r="8" spans="1:21" ht="27.95" customHeight="1" x14ac:dyDescent="0.25">
      <c r="A8" s="28">
        <v>2</v>
      </c>
      <c r="B8" s="33" t="s">
        <v>25</v>
      </c>
      <c r="C8" s="34" t="s">
        <v>26</v>
      </c>
      <c r="D8" s="33" t="s">
        <v>27</v>
      </c>
      <c r="E8" s="28" t="s">
        <v>28</v>
      </c>
      <c r="F8" s="28" t="s">
        <v>17</v>
      </c>
      <c r="G8" s="28" t="s">
        <v>19</v>
      </c>
      <c r="H8" s="28" t="s">
        <v>29</v>
      </c>
      <c r="I8" s="23" t="s">
        <v>439</v>
      </c>
      <c r="J8" s="35" t="s">
        <v>21</v>
      </c>
      <c r="K8" s="35" t="s">
        <v>22</v>
      </c>
      <c r="L8" s="36" t="s">
        <v>23</v>
      </c>
      <c r="M8" s="28">
        <v>2025</v>
      </c>
      <c r="N8" s="37">
        <v>7.0987878787878786</v>
      </c>
      <c r="O8" s="28" t="s">
        <v>24</v>
      </c>
      <c r="P8" s="25" t="s">
        <v>452</v>
      </c>
      <c r="Q8" s="23" t="s">
        <v>503</v>
      </c>
      <c r="R8" s="38"/>
      <c r="S8" s="38"/>
      <c r="T8" s="38"/>
      <c r="U8" s="38"/>
    </row>
    <row r="9" spans="1:21" ht="27.95" customHeight="1" x14ac:dyDescent="0.25">
      <c r="A9" s="28">
        <v>3</v>
      </c>
      <c r="B9" s="33" t="s">
        <v>30</v>
      </c>
      <c r="C9" s="34" t="s">
        <v>31</v>
      </c>
      <c r="D9" s="33" t="s">
        <v>32</v>
      </c>
      <c r="E9" s="28" t="s">
        <v>33</v>
      </c>
      <c r="F9" s="28" t="s">
        <v>17</v>
      </c>
      <c r="G9" s="28" t="s">
        <v>19</v>
      </c>
      <c r="H9" s="28" t="s">
        <v>29</v>
      </c>
      <c r="I9" s="23" t="s">
        <v>439</v>
      </c>
      <c r="J9" s="35" t="s">
        <v>21</v>
      </c>
      <c r="K9" s="35" t="s">
        <v>22</v>
      </c>
      <c r="L9" s="36" t="s">
        <v>23</v>
      </c>
      <c r="M9" s="28">
        <v>2025</v>
      </c>
      <c r="N9" s="37">
        <v>7.6878787878787875</v>
      </c>
      <c r="O9" s="28" t="s">
        <v>24</v>
      </c>
      <c r="P9" s="25" t="s">
        <v>453</v>
      </c>
      <c r="Q9" s="23" t="s">
        <v>504</v>
      </c>
      <c r="R9" s="38"/>
      <c r="S9" s="38"/>
      <c r="T9" s="38"/>
      <c r="U9" s="38"/>
    </row>
    <row r="10" spans="1:21" ht="27.95" customHeight="1" x14ac:dyDescent="0.25">
      <c r="A10" s="28">
        <v>4</v>
      </c>
      <c r="B10" s="33" t="s">
        <v>34</v>
      </c>
      <c r="C10" s="34" t="s">
        <v>35</v>
      </c>
      <c r="D10" s="33" t="s">
        <v>36</v>
      </c>
      <c r="E10" s="28" t="s">
        <v>37</v>
      </c>
      <c r="F10" s="28" t="s">
        <v>17</v>
      </c>
      <c r="G10" s="28" t="s">
        <v>19</v>
      </c>
      <c r="H10" s="28" t="s">
        <v>29</v>
      </c>
      <c r="I10" s="23" t="s">
        <v>439</v>
      </c>
      <c r="J10" s="35" t="s">
        <v>21</v>
      </c>
      <c r="K10" s="35" t="s">
        <v>22</v>
      </c>
      <c r="L10" s="36" t="s">
        <v>23</v>
      </c>
      <c r="M10" s="28">
        <v>2025</v>
      </c>
      <c r="N10" s="37">
        <v>7.3096969696969696</v>
      </c>
      <c r="O10" s="28" t="s">
        <v>24</v>
      </c>
      <c r="P10" s="25" t="s">
        <v>454</v>
      </c>
      <c r="Q10" s="23" t="s">
        <v>505</v>
      </c>
      <c r="R10" s="38"/>
      <c r="S10" s="38"/>
      <c r="T10" s="38"/>
      <c r="U10" s="38"/>
    </row>
    <row r="11" spans="1:21" ht="27.95" customHeight="1" x14ac:dyDescent="0.25">
      <c r="A11" s="28">
        <v>5</v>
      </c>
      <c r="B11" s="33" t="s">
        <v>38</v>
      </c>
      <c r="C11" s="34" t="s">
        <v>39</v>
      </c>
      <c r="D11" s="33" t="s">
        <v>40</v>
      </c>
      <c r="E11" s="28" t="s">
        <v>41</v>
      </c>
      <c r="F11" s="28" t="s">
        <v>17</v>
      </c>
      <c r="G11" s="28" t="s">
        <v>19</v>
      </c>
      <c r="H11" s="28" t="s">
        <v>29</v>
      </c>
      <c r="I11" s="23" t="s">
        <v>439</v>
      </c>
      <c r="J11" s="35" t="s">
        <v>21</v>
      </c>
      <c r="K11" s="35" t="s">
        <v>22</v>
      </c>
      <c r="L11" s="36" t="s">
        <v>23</v>
      </c>
      <c r="M11" s="28">
        <v>2025</v>
      </c>
      <c r="N11" s="37">
        <v>7.0584848484848486</v>
      </c>
      <c r="O11" s="28" t="s">
        <v>24</v>
      </c>
      <c r="P11" s="25" t="s">
        <v>455</v>
      </c>
      <c r="Q11" s="23" t="s">
        <v>506</v>
      </c>
      <c r="R11" s="38"/>
      <c r="S11" s="38"/>
      <c r="T11" s="38"/>
      <c r="U11" s="38"/>
    </row>
    <row r="12" spans="1:21" ht="27.95" customHeight="1" x14ac:dyDescent="0.25">
      <c r="A12" s="28">
        <v>6</v>
      </c>
      <c r="B12" s="33" t="s">
        <v>42</v>
      </c>
      <c r="C12" s="34" t="s">
        <v>43</v>
      </c>
      <c r="D12" s="33" t="s">
        <v>44</v>
      </c>
      <c r="E12" s="28" t="s">
        <v>45</v>
      </c>
      <c r="F12" s="28" t="s">
        <v>17</v>
      </c>
      <c r="G12" s="28" t="s">
        <v>19</v>
      </c>
      <c r="H12" s="28" t="s">
        <v>29</v>
      </c>
      <c r="I12" s="23" t="s">
        <v>439</v>
      </c>
      <c r="J12" s="35" t="s">
        <v>21</v>
      </c>
      <c r="K12" s="35" t="s">
        <v>22</v>
      </c>
      <c r="L12" s="36" t="s">
        <v>23</v>
      </c>
      <c r="M12" s="28">
        <v>2025</v>
      </c>
      <c r="N12" s="37">
        <v>7.499090909090909</v>
      </c>
      <c r="O12" s="28" t="s">
        <v>24</v>
      </c>
      <c r="P12" s="25" t="s">
        <v>456</v>
      </c>
      <c r="Q12" s="23" t="s">
        <v>507</v>
      </c>
      <c r="R12" s="38"/>
      <c r="S12" s="38"/>
      <c r="T12" s="38"/>
      <c r="U12" s="38"/>
    </row>
    <row r="13" spans="1:21" ht="27.95" customHeight="1" x14ac:dyDescent="0.25">
      <c r="A13" s="28">
        <v>7</v>
      </c>
      <c r="B13" s="33" t="s">
        <v>46</v>
      </c>
      <c r="C13" s="34" t="s">
        <v>35</v>
      </c>
      <c r="D13" s="33" t="s">
        <v>47</v>
      </c>
      <c r="E13" s="28" t="s">
        <v>48</v>
      </c>
      <c r="F13" s="28" t="s">
        <v>17</v>
      </c>
      <c r="G13" s="28" t="s">
        <v>19</v>
      </c>
      <c r="H13" s="28" t="s">
        <v>29</v>
      </c>
      <c r="I13" s="23" t="s">
        <v>439</v>
      </c>
      <c r="J13" s="35" t="s">
        <v>21</v>
      </c>
      <c r="K13" s="35" t="s">
        <v>22</v>
      </c>
      <c r="L13" s="36" t="s">
        <v>23</v>
      </c>
      <c r="M13" s="28">
        <v>2025</v>
      </c>
      <c r="N13" s="37">
        <v>8.742727272727274</v>
      </c>
      <c r="O13" s="28" t="s">
        <v>49</v>
      </c>
      <c r="P13" s="25" t="s">
        <v>457</v>
      </c>
      <c r="Q13" s="23" t="s">
        <v>508</v>
      </c>
      <c r="R13" s="38"/>
      <c r="S13" s="38"/>
      <c r="T13" s="38"/>
      <c r="U13" s="38"/>
    </row>
    <row r="14" spans="1:21" ht="27.95" customHeight="1" x14ac:dyDescent="0.25">
      <c r="A14" s="28">
        <v>8</v>
      </c>
      <c r="B14" s="33" t="s">
        <v>50</v>
      </c>
      <c r="C14" s="34" t="s">
        <v>51</v>
      </c>
      <c r="D14" s="33" t="s">
        <v>52</v>
      </c>
      <c r="E14" s="28" t="s">
        <v>53</v>
      </c>
      <c r="F14" s="28" t="s">
        <v>17</v>
      </c>
      <c r="G14" s="28" t="s">
        <v>19</v>
      </c>
      <c r="H14" s="28" t="s">
        <v>20</v>
      </c>
      <c r="I14" s="23" t="s">
        <v>439</v>
      </c>
      <c r="J14" s="35" t="s">
        <v>21</v>
      </c>
      <c r="K14" s="35" t="s">
        <v>22</v>
      </c>
      <c r="L14" s="36" t="s">
        <v>23</v>
      </c>
      <c r="M14" s="28">
        <v>2025</v>
      </c>
      <c r="N14" s="37">
        <v>7.4296969696969697</v>
      </c>
      <c r="O14" s="28" t="s">
        <v>24</v>
      </c>
      <c r="P14" s="25" t="s">
        <v>458</v>
      </c>
      <c r="Q14" s="23" t="s">
        <v>509</v>
      </c>
      <c r="R14" s="38"/>
      <c r="S14" s="38"/>
      <c r="T14" s="38"/>
      <c r="U14" s="38"/>
    </row>
    <row r="15" spans="1:21" ht="27.95" customHeight="1" x14ac:dyDescent="0.25">
      <c r="A15" s="28">
        <v>9</v>
      </c>
      <c r="B15" s="33" t="s">
        <v>54</v>
      </c>
      <c r="C15" s="34" t="s">
        <v>55</v>
      </c>
      <c r="D15" s="33" t="s">
        <v>52</v>
      </c>
      <c r="E15" s="28" t="s">
        <v>56</v>
      </c>
      <c r="F15" s="28" t="s">
        <v>17</v>
      </c>
      <c r="G15" s="28" t="s">
        <v>57</v>
      </c>
      <c r="H15" s="28" t="s">
        <v>58</v>
      </c>
      <c r="I15" s="23" t="s">
        <v>439</v>
      </c>
      <c r="J15" s="35" t="s">
        <v>21</v>
      </c>
      <c r="K15" s="35" t="s">
        <v>22</v>
      </c>
      <c r="L15" s="36" t="s">
        <v>23</v>
      </c>
      <c r="M15" s="28">
        <v>2025</v>
      </c>
      <c r="N15" s="37">
        <v>7.5406060606060619</v>
      </c>
      <c r="O15" s="28" t="s">
        <v>24</v>
      </c>
      <c r="P15" s="25" t="s">
        <v>459</v>
      </c>
      <c r="Q15" s="23" t="s">
        <v>510</v>
      </c>
      <c r="R15" s="38"/>
      <c r="S15" s="38"/>
      <c r="T15" s="38"/>
      <c r="U15" s="38"/>
    </row>
    <row r="16" spans="1:21" ht="27.95" customHeight="1" x14ac:dyDescent="0.25">
      <c r="A16" s="28">
        <v>10</v>
      </c>
      <c r="B16" s="33" t="s">
        <v>59</v>
      </c>
      <c r="C16" s="34" t="s">
        <v>60</v>
      </c>
      <c r="D16" s="33" t="s">
        <v>61</v>
      </c>
      <c r="E16" s="28" t="s">
        <v>62</v>
      </c>
      <c r="F16" s="28" t="s">
        <v>17</v>
      </c>
      <c r="G16" s="28" t="s">
        <v>57</v>
      </c>
      <c r="H16" s="28" t="s">
        <v>20</v>
      </c>
      <c r="I16" s="23" t="s">
        <v>439</v>
      </c>
      <c r="J16" s="35" t="s">
        <v>21</v>
      </c>
      <c r="K16" s="35" t="s">
        <v>22</v>
      </c>
      <c r="L16" s="36" t="s">
        <v>23</v>
      </c>
      <c r="M16" s="28">
        <v>2025</v>
      </c>
      <c r="N16" s="37">
        <v>8.0139393939393937</v>
      </c>
      <c r="O16" s="28" t="s">
        <v>49</v>
      </c>
      <c r="P16" s="25" t="s">
        <v>460</v>
      </c>
      <c r="Q16" s="23" t="s">
        <v>511</v>
      </c>
      <c r="R16" s="38"/>
      <c r="S16" s="38"/>
      <c r="T16" s="38"/>
      <c r="U16" s="38"/>
    </row>
    <row r="17" spans="1:21" ht="27.95" customHeight="1" x14ac:dyDescent="0.25">
      <c r="A17" s="28">
        <v>11</v>
      </c>
      <c r="B17" s="33" t="s">
        <v>63</v>
      </c>
      <c r="C17" s="34" t="s">
        <v>64</v>
      </c>
      <c r="D17" s="33" t="s">
        <v>65</v>
      </c>
      <c r="E17" s="28" t="s">
        <v>66</v>
      </c>
      <c r="F17" s="28" t="s">
        <v>17</v>
      </c>
      <c r="G17" s="28" t="s">
        <v>19</v>
      </c>
      <c r="H17" s="28" t="s">
        <v>29</v>
      </c>
      <c r="I17" s="23" t="s">
        <v>439</v>
      </c>
      <c r="J17" s="35" t="s">
        <v>21</v>
      </c>
      <c r="K17" s="35" t="s">
        <v>22</v>
      </c>
      <c r="L17" s="36" t="s">
        <v>23</v>
      </c>
      <c r="M17" s="28">
        <v>2025</v>
      </c>
      <c r="N17" s="37">
        <v>7.4245454545454548</v>
      </c>
      <c r="O17" s="28" t="s">
        <v>24</v>
      </c>
      <c r="P17" s="25" t="s">
        <v>461</v>
      </c>
      <c r="Q17" s="23" t="s">
        <v>512</v>
      </c>
      <c r="R17" s="38"/>
      <c r="S17" s="38"/>
      <c r="T17" s="38"/>
      <c r="U17" s="38"/>
    </row>
    <row r="18" spans="1:21" ht="27.95" customHeight="1" x14ac:dyDescent="0.25">
      <c r="A18" s="28">
        <v>12</v>
      </c>
      <c r="B18" s="33" t="s">
        <v>67</v>
      </c>
      <c r="C18" s="34" t="s">
        <v>68</v>
      </c>
      <c r="D18" s="33" t="s">
        <v>69</v>
      </c>
      <c r="E18" s="28" t="s">
        <v>33</v>
      </c>
      <c r="F18" s="28" t="s">
        <v>17</v>
      </c>
      <c r="G18" s="28" t="s">
        <v>19</v>
      </c>
      <c r="H18" s="28" t="s">
        <v>20</v>
      </c>
      <c r="I18" s="23" t="s">
        <v>439</v>
      </c>
      <c r="J18" s="35" t="s">
        <v>21</v>
      </c>
      <c r="K18" s="35" t="s">
        <v>22</v>
      </c>
      <c r="L18" s="36" t="s">
        <v>23</v>
      </c>
      <c r="M18" s="28">
        <v>2025</v>
      </c>
      <c r="N18" s="37">
        <v>8.4315151515151516</v>
      </c>
      <c r="O18" s="28" t="s">
        <v>49</v>
      </c>
      <c r="P18" s="25" t="s">
        <v>462</v>
      </c>
      <c r="Q18" s="23" t="s">
        <v>513</v>
      </c>
      <c r="R18" s="38"/>
      <c r="S18" s="38"/>
      <c r="T18" s="38"/>
      <c r="U18" s="38"/>
    </row>
    <row r="19" spans="1:21" ht="27.95" customHeight="1" x14ac:dyDescent="0.25">
      <c r="A19" s="28">
        <v>13</v>
      </c>
      <c r="B19" s="33" t="s">
        <v>70</v>
      </c>
      <c r="C19" s="34" t="s">
        <v>71</v>
      </c>
      <c r="D19" s="33" t="s">
        <v>72</v>
      </c>
      <c r="E19" s="28" t="s">
        <v>73</v>
      </c>
      <c r="F19" s="28" t="s">
        <v>17</v>
      </c>
      <c r="G19" s="28" t="s">
        <v>19</v>
      </c>
      <c r="H19" s="28" t="s">
        <v>29</v>
      </c>
      <c r="I19" s="23" t="s">
        <v>439</v>
      </c>
      <c r="J19" s="35" t="s">
        <v>21</v>
      </c>
      <c r="K19" s="35" t="s">
        <v>22</v>
      </c>
      <c r="L19" s="36" t="s">
        <v>23</v>
      </c>
      <c r="M19" s="28">
        <v>2025</v>
      </c>
      <c r="N19" s="37">
        <v>8.2596969696969698</v>
      </c>
      <c r="O19" s="28" t="s">
        <v>49</v>
      </c>
      <c r="P19" s="25" t="s">
        <v>463</v>
      </c>
      <c r="Q19" s="23" t="s">
        <v>514</v>
      </c>
      <c r="R19" s="38"/>
      <c r="S19" s="38"/>
      <c r="T19" s="38"/>
      <c r="U19" s="38"/>
    </row>
    <row r="20" spans="1:21" ht="27.95" customHeight="1" x14ac:dyDescent="0.25">
      <c r="A20" s="28">
        <v>14</v>
      </c>
      <c r="B20" s="33" t="s">
        <v>74</v>
      </c>
      <c r="C20" s="34" t="s">
        <v>75</v>
      </c>
      <c r="D20" s="33" t="s">
        <v>76</v>
      </c>
      <c r="E20" s="28" t="s">
        <v>77</v>
      </c>
      <c r="F20" s="28" t="s">
        <v>17</v>
      </c>
      <c r="G20" s="28" t="s">
        <v>19</v>
      </c>
      <c r="H20" s="28" t="s">
        <v>20</v>
      </c>
      <c r="I20" s="23" t="s">
        <v>439</v>
      </c>
      <c r="J20" s="35" t="s">
        <v>21</v>
      </c>
      <c r="K20" s="35" t="s">
        <v>22</v>
      </c>
      <c r="L20" s="36" t="s">
        <v>23</v>
      </c>
      <c r="M20" s="28">
        <v>2025</v>
      </c>
      <c r="N20" s="37">
        <v>7.5260606060606063</v>
      </c>
      <c r="O20" s="28" t="s">
        <v>24</v>
      </c>
      <c r="P20" s="25" t="s">
        <v>464</v>
      </c>
      <c r="Q20" s="23" t="s">
        <v>515</v>
      </c>
      <c r="R20" s="38"/>
      <c r="S20" s="38"/>
      <c r="T20" s="38"/>
      <c r="U20" s="38"/>
    </row>
    <row r="21" spans="1:21" ht="27.95" customHeight="1" x14ac:dyDescent="0.25">
      <c r="A21" s="28">
        <v>15</v>
      </c>
      <c r="B21" s="33" t="s">
        <v>78</v>
      </c>
      <c r="C21" s="34" t="s">
        <v>35</v>
      </c>
      <c r="D21" s="33" t="s">
        <v>79</v>
      </c>
      <c r="E21" s="28" t="s">
        <v>80</v>
      </c>
      <c r="F21" s="28" t="s">
        <v>17</v>
      </c>
      <c r="G21" s="28" t="s">
        <v>19</v>
      </c>
      <c r="H21" s="28" t="s">
        <v>29</v>
      </c>
      <c r="I21" s="23" t="s">
        <v>439</v>
      </c>
      <c r="J21" s="35" t="s">
        <v>81</v>
      </c>
      <c r="K21" s="35" t="s">
        <v>22</v>
      </c>
      <c r="L21" s="28" t="s">
        <v>82</v>
      </c>
      <c r="M21" s="28">
        <v>2025</v>
      </c>
      <c r="N21" s="37">
        <v>6.7833333333333341</v>
      </c>
      <c r="O21" s="23" t="s">
        <v>83</v>
      </c>
      <c r="P21" s="25" t="s">
        <v>465</v>
      </c>
      <c r="Q21" s="23" t="s">
        <v>516</v>
      </c>
      <c r="R21" s="38"/>
      <c r="S21" s="38"/>
      <c r="T21" s="38"/>
      <c r="U21" s="38"/>
    </row>
    <row r="22" spans="1:21" ht="27.95" customHeight="1" x14ac:dyDescent="0.25">
      <c r="A22" s="28">
        <v>16</v>
      </c>
      <c r="B22" s="33" t="s">
        <v>84</v>
      </c>
      <c r="C22" s="34" t="s">
        <v>35</v>
      </c>
      <c r="D22" s="33" t="s">
        <v>85</v>
      </c>
      <c r="E22" s="28" t="s">
        <v>86</v>
      </c>
      <c r="F22" s="28" t="s">
        <v>17</v>
      </c>
      <c r="G22" s="28" t="s">
        <v>19</v>
      </c>
      <c r="H22" s="28" t="s">
        <v>29</v>
      </c>
      <c r="I22" s="23" t="s">
        <v>439</v>
      </c>
      <c r="J22" s="35" t="s">
        <v>81</v>
      </c>
      <c r="K22" s="35" t="s">
        <v>22</v>
      </c>
      <c r="L22" s="28" t="s">
        <v>82</v>
      </c>
      <c r="M22" s="28">
        <v>2025</v>
      </c>
      <c r="N22" s="37">
        <v>7.0333333333333341</v>
      </c>
      <c r="O22" s="28" t="s">
        <v>24</v>
      </c>
      <c r="P22" s="25" t="s">
        <v>466</v>
      </c>
      <c r="Q22" s="23" t="s">
        <v>517</v>
      </c>
      <c r="R22" s="38"/>
      <c r="S22" s="38"/>
      <c r="T22" s="38"/>
      <c r="U22" s="38"/>
    </row>
    <row r="23" spans="1:21" ht="27.95" customHeight="1" x14ac:dyDescent="0.25">
      <c r="A23" s="28">
        <v>17</v>
      </c>
      <c r="B23" s="33" t="s">
        <v>87</v>
      </c>
      <c r="C23" s="34" t="s">
        <v>35</v>
      </c>
      <c r="D23" s="33" t="s">
        <v>32</v>
      </c>
      <c r="E23" s="28" t="s">
        <v>88</v>
      </c>
      <c r="F23" s="28" t="s">
        <v>17</v>
      </c>
      <c r="G23" s="28" t="s">
        <v>19</v>
      </c>
      <c r="H23" s="28" t="s">
        <v>29</v>
      </c>
      <c r="I23" s="23" t="s">
        <v>439</v>
      </c>
      <c r="J23" s="35" t="s">
        <v>81</v>
      </c>
      <c r="K23" s="35" t="s">
        <v>22</v>
      </c>
      <c r="L23" s="28" t="s">
        <v>82</v>
      </c>
      <c r="M23" s="28">
        <v>2025</v>
      </c>
      <c r="N23" s="37">
        <v>7.166666666666667</v>
      </c>
      <c r="O23" s="28" t="s">
        <v>24</v>
      </c>
      <c r="P23" s="25" t="s">
        <v>467</v>
      </c>
      <c r="Q23" s="23" t="s">
        <v>518</v>
      </c>
      <c r="R23" s="38"/>
      <c r="S23" s="38"/>
      <c r="T23" s="38"/>
      <c r="U23" s="38"/>
    </row>
    <row r="24" spans="1:21" ht="27.95" customHeight="1" x14ac:dyDescent="0.25">
      <c r="A24" s="28">
        <v>18</v>
      </c>
      <c r="B24" s="33" t="s">
        <v>89</v>
      </c>
      <c r="C24" s="34" t="s">
        <v>35</v>
      </c>
      <c r="D24" s="33" t="s">
        <v>90</v>
      </c>
      <c r="E24" s="28" t="s">
        <v>91</v>
      </c>
      <c r="F24" s="28" t="s">
        <v>17</v>
      </c>
      <c r="G24" s="28" t="s">
        <v>19</v>
      </c>
      <c r="H24" s="28" t="s">
        <v>29</v>
      </c>
      <c r="I24" s="23" t="s">
        <v>439</v>
      </c>
      <c r="J24" s="35" t="s">
        <v>81</v>
      </c>
      <c r="K24" s="35" t="s">
        <v>22</v>
      </c>
      <c r="L24" s="28" t="s">
        <v>82</v>
      </c>
      <c r="M24" s="28">
        <v>2025</v>
      </c>
      <c r="N24" s="37">
        <v>7.05</v>
      </c>
      <c r="O24" s="28" t="s">
        <v>24</v>
      </c>
      <c r="P24" s="25" t="s">
        <v>468</v>
      </c>
      <c r="Q24" s="23" t="s">
        <v>519</v>
      </c>
      <c r="R24" s="38"/>
      <c r="S24" s="38"/>
      <c r="T24" s="38"/>
      <c r="U24" s="38"/>
    </row>
    <row r="25" spans="1:21" ht="27.95" customHeight="1" x14ac:dyDescent="0.25">
      <c r="A25" s="28">
        <v>19</v>
      </c>
      <c r="B25" s="33" t="s">
        <v>92</v>
      </c>
      <c r="C25" s="34" t="s">
        <v>93</v>
      </c>
      <c r="D25" s="33" t="s">
        <v>94</v>
      </c>
      <c r="E25" s="28" t="s">
        <v>95</v>
      </c>
      <c r="F25" s="28" t="s">
        <v>17</v>
      </c>
      <c r="G25" s="28" t="s">
        <v>19</v>
      </c>
      <c r="H25" s="28" t="s">
        <v>29</v>
      </c>
      <c r="I25" s="23" t="s">
        <v>439</v>
      </c>
      <c r="J25" s="35" t="s">
        <v>81</v>
      </c>
      <c r="K25" s="35" t="s">
        <v>22</v>
      </c>
      <c r="L25" s="28" t="s">
        <v>82</v>
      </c>
      <c r="M25" s="28">
        <v>2025</v>
      </c>
      <c r="N25" s="37">
        <v>7.7833333333333341</v>
      </c>
      <c r="O25" s="28" t="s">
        <v>24</v>
      </c>
      <c r="P25" s="25" t="s">
        <v>469</v>
      </c>
      <c r="Q25" s="23" t="s">
        <v>520</v>
      </c>
      <c r="R25" s="38"/>
      <c r="S25" s="38"/>
      <c r="T25" s="38"/>
      <c r="U25" s="38"/>
    </row>
    <row r="26" spans="1:21" ht="27.95" customHeight="1" x14ac:dyDescent="0.25">
      <c r="A26" s="28">
        <v>20</v>
      </c>
      <c r="B26" s="33" t="s">
        <v>96</v>
      </c>
      <c r="C26" s="34" t="s">
        <v>97</v>
      </c>
      <c r="D26" s="33" t="s">
        <v>98</v>
      </c>
      <c r="E26" s="28" t="s">
        <v>99</v>
      </c>
      <c r="F26" s="28" t="s">
        <v>17</v>
      </c>
      <c r="G26" s="28" t="s">
        <v>19</v>
      </c>
      <c r="H26" s="28" t="s">
        <v>29</v>
      </c>
      <c r="I26" s="23" t="s">
        <v>439</v>
      </c>
      <c r="J26" s="35" t="s">
        <v>81</v>
      </c>
      <c r="K26" s="35" t="s">
        <v>22</v>
      </c>
      <c r="L26" s="28" t="s">
        <v>82</v>
      </c>
      <c r="M26" s="28">
        <v>2025</v>
      </c>
      <c r="N26" s="37">
        <v>7.1166666666666671</v>
      </c>
      <c r="O26" s="28" t="s">
        <v>24</v>
      </c>
      <c r="P26" s="25" t="s">
        <v>470</v>
      </c>
      <c r="Q26" s="23" t="s">
        <v>521</v>
      </c>
      <c r="R26" s="38"/>
      <c r="S26" s="38"/>
      <c r="T26" s="38"/>
      <c r="U26" s="38"/>
    </row>
    <row r="27" spans="1:21" ht="27.95" customHeight="1" x14ac:dyDescent="0.25">
      <c r="A27" s="28">
        <v>21</v>
      </c>
      <c r="B27" s="33" t="s">
        <v>100</v>
      </c>
      <c r="C27" s="34" t="s">
        <v>101</v>
      </c>
      <c r="D27" s="33" t="s">
        <v>102</v>
      </c>
      <c r="E27" s="28" t="s">
        <v>103</v>
      </c>
      <c r="F27" s="28" t="s">
        <v>17</v>
      </c>
      <c r="G27" s="28" t="s">
        <v>19</v>
      </c>
      <c r="H27" s="28" t="s">
        <v>20</v>
      </c>
      <c r="I27" s="23" t="s">
        <v>439</v>
      </c>
      <c r="J27" s="35" t="s">
        <v>81</v>
      </c>
      <c r="K27" s="35" t="s">
        <v>22</v>
      </c>
      <c r="L27" s="28" t="s">
        <v>82</v>
      </c>
      <c r="M27" s="28">
        <v>2025</v>
      </c>
      <c r="N27" s="37">
        <v>7.8999999999999995</v>
      </c>
      <c r="O27" s="28" t="s">
        <v>24</v>
      </c>
      <c r="P27" s="25" t="s">
        <v>471</v>
      </c>
      <c r="Q27" s="23" t="s">
        <v>522</v>
      </c>
      <c r="R27" s="38"/>
      <c r="S27" s="38"/>
      <c r="T27" s="38"/>
      <c r="U27" s="38"/>
    </row>
    <row r="28" spans="1:21" ht="27.95" customHeight="1" x14ac:dyDescent="0.25">
      <c r="A28" s="28">
        <v>22</v>
      </c>
      <c r="B28" s="33" t="s">
        <v>104</v>
      </c>
      <c r="C28" s="34" t="s">
        <v>68</v>
      </c>
      <c r="D28" s="33" t="s">
        <v>105</v>
      </c>
      <c r="E28" s="28" t="s">
        <v>106</v>
      </c>
      <c r="F28" s="28" t="s">
        <v>17</v>
      </c>
      <c r="G28" s="28" t="s">
        <v>19</v>
      </c>
      <c r="H28" s="28" t="s">
        <v>20</v>
      </c>
      <c r="I28" s="23" t="s">
        <v>439</v>
      </c>
      <c r="J28" s="35" t="s">
        <v>81</v>
      </c>
      <c r="K28" s="35" t="s">
        <v>22</v>
      </c>
      <c r="L28" s="28" t="s">
        <v>82</v>
      </c>
      <c r="M28" s="28">
        <v>2025</v>
      </c>
      <c r="N28" s="37">
        <v>7.45</v>
      </c>
      <c r="O28" s="28" t="s">
        <v>24</v>
      </c>
      <c r="P28" s="25" t="s">
        <v>472</v>
      </c>
      <c r="Q28" s="23" t="s">
        <v>523</v>
      </c>
      <c r="R28" s="38"/>
      <c r="S28" s="38"/>
      <c r="T28" s="38"/>
      <c r="U28" s="38"/>
    </row>
    <row r="29" spans="1:21" ht="27.95" customHeight="1" x14ac:dyDescent="0.25">
      <c r="A29" s="28">
        <v>23</v>
      </c>
      <c r="B29" s="33" t="s">
        <v>107</v>
      </c>
      <c r="C29" s="34" t="s">
        <v>68</v>
      </c>
      <c r="D29" s="33" t="s">
        <v>108</v>
      </c>
      <c r="E29" s="28" t="s">
        <v>28</v>
      </c>
      <c r="F29" s="28" t="s">
        <v>17</v>
      </c>
      <c r="G29" s="28" t="s">
        <v>19</v>
      </c>
      <c r="H29" s="28" t="s">
        <v>20</v>
      </c>
      <c r="I29" s="23" t="s">
        <v>439</v>
      </c>
      <c r="J29" s="35" t="s">
        <v>81</v>
      </c>
      <c r="K29" s="35" t="s">
        <v>22</v>
      </c>
      <c r="L29" s="28" t="s">
        <v>82</v>
      </c>
      <c r="M29" s="28">
        <v>2025</v>
      </c>
      <c r="N29" s="37">
        <v>7.2</v>
      </c>
      <c r="O29" s="28" t="s">
        <v>24</v>
      </c>
      <c r="P29" s="25" t="s">
        <v>473</v>
      </c>
      <c r="Q29" s="23" t="s">
        <v>524</v>
      </c>
      <c r="R29" s="38"/>
      <c r="S29" s="38"/>
      <c r="T29" s="38"/>
      <c r="U29" s="38"/>
    </row>
    <row r="30" spans="1:21" ht="27.95" customHeight="1" x14ac:dyDescent="0.25">
      <c r="A30" s="28">
        <v>24</v>
      </c>
      <c r="B30" s="33" t="s">
        <v>109</v>
      </c>
      <c r="C30" s="34" t="s">
        <v>35</v>
      </c>
      <c r="D30" s="33" t="s">
        <v>110</v>
      </c>
      <c r="E30" s="28" t="s">
        <v>111</v>
      </c>
      <c r="F30" s="28" t="s">
        <v>17</v>
      </c>
      <c r="G30" s="28" t="s">
        <v>19</v>
      </c>
      <c r="H30" s="28" t="s">
        <v>29</v>
      </c>
      <c r="I30" s="23" t="s">
        <v>439</v>
      </c>
      <c r="J30" s="35" t="s">
        <v>81</v>
      </c>
      <c r="K30" s="35" t="s">
        <v>22</v>
      </c>
      <c r="L30" s="28" t="s">
        <v>82</v>
      </c>
      <c r="M30" s="28">
        <v>2025</v>
      </c>
      <c r="N30" s="37">
        <v>7.0333333333333341</v>
      </c>
      <c r="O30" s="28" t="s">
        <v>24</v>
      </c>
      <c r="P30" s="25" t="s">
        <v>474</v>
      </c>
      <c r="Q30" s="23" t="s">
        <v>525</v>
      </c>
      <c r="R30" s="38"/>
      <c r="S30" s="38"/>
      <c r="T30" s="38"/>
      <c r="U30" s="38"/>
    </row>
    <row r="31" spans="1:21" ht="27.95" customHeight="1" x14ac:dyDescent="0.25">
      <c r="A31" s="28">
        <v>25</v>
      </c>
      <c r="B31" s="33" t="s">
        <v>112</v>
      </c>
      <c r="C31" s="34" t="s">
        <v>113</v>
      </c>
      <c r="D31" s="33" t="s">
        <v>114</v>
      </c>
      <c r="E31" s="28" t="s">
        <v>115</v>
      </c>
      <c r="F31" s="28" t="s">
        <v>17</v>
      </c>
      <c r="G31" s="28" t="s">
        <v>19</v>
      </c>
      <c r="H31" s="28" t="s">
        <v>20</v>
      </c>
      <c r="I31" s="23" t="s">
        <v>439</v>
      </c>
      <c r="J31" s="35" t="s">
        <v>81</v>
      </c>
      <c r="K31" s="35" t="s">
        <v>22</v>
      </c>
      <c r="L31" s="28" t="s">
        <v>82</v>
      </c>
      <c r="M31" s="28">
        <v>2025</v>
      </c>
      <c r="N31" s="37">
        <v>7.916666666666667</v>
      </c>
      <c r="O31" s="28" t="s">
        <v>24</v>
      </c>
      <c r="P31" s="25" t="s">
        <v>475</v>
      </c>
      <c r="Q31" s="23" t="s">
        <v>526</v>
      </c>
      <c r="R31" s="38"/>
      <c r="S31" s="38"/>
      <c r="T31" s="38"/>
      <c r="U31" s="38"/>
    </row>
    <row r="32" spans="1:21" ht="27.95" customHeight="1" x14ac:dyDescent="0.25">
      <c r="A32" s="28">
        <v>26</v>
      </c>
      <c r="B32" s="33" t="s">
        <v>116</v>
      </c>
      <c r="C32" s="34" t="s">
        <v>117</v>
      </c>
      <c r="D32" s="33" t="s">
        <v>118</v>
      </c>
      <c r="E32" s="28" t="s">
        <v>119</v>
      </c>
      <c r="F32" s="28" t="s">
        <v>17</v>
      </c>
      <c r="G32" s="28" t="s">
        <v>19</v>
      </c>
      <c r="H32" s="28" t="s">
        <v>29</v>
      </c>
      <c r="I32" s="23" t="s">
        <v>439</v>
      </c>
      <c r="J32" s="35" t="s">
        <v>81</v>
      </c>
      <c r="K32" s="35" t="s">
        <v>22</v>
      </c>
      <c r="L32" s="28" t="s">
        <v>82</v>
      </c>
      <c r="M32" s="28">
        <v>2025</v>
      </c>
      <c r="N32" s="37">
        <v>8.3833333333333329</v>
      </c>
      <c r="O32" s="28" t="s">
        <v>49</v>
      </c>
      <c r="P32" s="25" t="s">
        <v>476</v>
      </c>
      <c r="Q32" s="23" t="s">
        <v>527</v>
      </c>
      <c r="R32" s="38"/>
      <c r="S32" s="38"/>
      <c r="T32" s="38"/>
      <c r="U32" s="38"/>
    </row>
    <row r="33" spans="1:21" ht="27.95" customHeight="1" x14ac:dyDescent="0.25">
      <c r="A33" s="28">
        <v>27</v>
      </c>
      <c r="B33" s="33" t="s">
        <v>120</v>
      </c>
      <c r="C33" s="34" t="s">
        <v>121</v>
      </c>
      <c r="D33" s="33" t="s">
        <v>122</v>
      </c>
      <c r="E33" s="28" t="s">
        <v>123</v>
      </c>
      <c r="F33" s="28" t="s">
        <v>17</v>
      </c>
      <c r="G33" s="28" t="s">
        <v>57</v>
      </c>
      <c r="H33" s="28" t="s">
        <v>20</v>
      </c>
      <c r="I33" s="23" t="s">
        <v>439</v>
      </c>
      <c r="J33" s="35" t="s">
        <v>81</v>
      </c>
      <c r="K33" s="35" t="s">
        <v>22</v>
      </c>
      <c r="L33" s="28" t="s">
        <v>82</v>
      </c>
      <c r="M33" s="28">
        <v>2025</v>
      </c>
      <c r="N33" s="37">
        <v>7.8999999999999995</v>
      </c>
      <c r="O33" s="28" t="s">
        <v>24</v>
      </c>
      <c r="P33" s="25" t="s">
        <v>477</v>
      </c>
      <c r="Q33" s="23" t="s">
        <v>528</v>
      </c>
      <c r="R33" s="38"/>
      <c r="S33" s="38"/>
      <c r="T33" s="38"/>
      <c r="U33" s="38"/>
    </row>
    <row r="34" spans="1:21" ht="27.95" customHeight="1" x14ac:dyDescent="0.25">
      <c r="A34" s="28">
        <v>28</v>
      </c>
      <c r="B34" s="33" t="s">
        <v>124</v>
      </c>
      <c r="C34" s="34" t="s">
        <v>125</v>
      </c>
      <c r="D34" s="33" t="s">
        <v>126</v>
      </c>
      <c r="E34" s="28" t="s">
        <v>56</v>
      </c>
      <c r="F34" s="28" t="s">
        <v>17</v>
      </c>
      <c r="G34" s="28" t="s">
        <v>19</v>
      </c>
      <c r="H34" s="28" t="s">
        <v>29</v>
      </c>
      <c r="I34" s="23" t="s">
        <v>439</v>
      </c>
      <c r="J34" s="35" t="s">
        <v>81</v>
      </c>
      <c r="K34" s="35" t="s">
        <v>22</v>
      </c>
      <c r="L34" s="28" t="s">
        <v>82</v>
      </c>
      <c r="M34" s="28">
        <v>2025</v>
      </c>
      <c r="N34" s="37">
        <v>7.05</v>
      </c>
      <c r="O34" s="28" t="s">
        <v>24</v>
      </c>
      <c r="P34" s="25" t="s">
        <v>478</v>
      </c>
      <c r="Q34" s="23" t="s">
        <v>529</v>
      </c>
      <c r="R34" s="38"/>
      <c r="S34" s="38"/>
      <c r="T34" s="38"/>
      <c r="U34" s="38"/>
    </row>
    <row r="35" spans="1:21" ht="27.95" customHeight="1" x14ac:dyDescent="0.25">
      <c r="A35" s="28">
        <v>29</v>
      </c>
      <c r="B35" s="33" t="s">
        <v>127</v>
      </c>
      <c r="C35" s="34" t="s">
        <v>35</v>
      </c>
      <c r="D35" s="33" t="s">
        <v>128</v>
      </c>
      <c r="E35" s="28" t="s">
        <v>129</v>
      </c>
      <c r="F35" s="28" t="s">
        <v>17</v>
      </c>
      <c r="G35" s="28" t="s">
        <v>19</v>
      </c>
      <c r="H35" s="28" t="s">
        <v>29</v>
      </c>
      <c r="I35" s="23" t="s">
        <v>439</v>
      </c>
      <c r="J35" s="35" t="s">
        <v>81</v>
      </c>
      <c r="K35" s="35" t="s">
        <v>22</v>
      </c>
      <c r="L35" s="28" t="s">
        <v>82</v>
      </c>
      <c r="M35" s="28">
        <v>2025</v>
      </c>
      <c r="N35" s="37">
        <v>7.1000000000000005</v>
      </c>
      <c r="O35" s="28" t="s">
        <v>24</v>
      </c>
      <c r="P35" s="25" t="s">
        <v>479</v>
      </c>
      <c r="Q35" s="23" t="s">
        <v>530</v>
      </c>
      <c r="R35" s="38"/>
      <c r="S35" s="38"/>
      <c r="T35" s="38"/>
      <c r="U35" s="38"/>
    </row>
    <row r="36" spans="1:21" ht="27.95" customHeight="1" x14ac:dyDescent="0.25">
      <c r="A36" s="28">
        <v>30</v>
      </c>
      <c r="B36" s="33" t="s">
        <v>130</v>
      </c>
      <c r="C36" s="34" t="s">
        <v>131</v>
      </c>
      <c r="D36" s="33" t="s">
        <v>132</v>
      </c>
      <c r="E36" s="28" t="s">
        <v>133</v>
      </c>
      <c r="F36" s="28" t="s">
        <v>17</v>
      </c>
      <c r="G36" s="28" t="s">
        <v>19</v>
      </c>
      <c r="H36" s="28" t="s">
        <v>134</v>
      </c>
      <c r="I36" s="23" t="s">
        <v>439</v>
      </c>
      <c r="J36" s="35" t="s">
        <v>81</v>
      </c>
      <c r="K36" s="35" t="s">
        <v>22</v>
      </c>
      <c r="L36" s="28" t="s">
        <v>82</v>
      </c>
      <c r="M36" s="28">
        <v>2025</v>
      </c>
      <c r="N36" s="37">
        <v>7.666666666666667</v>
      </c>
      <c r="O36" s="28" t="s">
        <v>24</v>
      </c>
      <c r="P36" s="25" t="s">
        <v>480</v>
      </c>
      <c r="Q36" s="23" t="s">
        <v>531</v>
      </c>
      <c r="R36" s="38"/>
      <c r="S36" s="38"/>
      <c r="T36" s="38"/>
      <c r="U36" s="38"/>
    </row>
    <row r="37" spans="1:21" ht="27.95" customHeight="1" x14ac:dyDescent="0.25">
      <c r="A37" s="28">
        <v>31</v>
      </c>
      <c r="B37" s="33" t="s">
        <v>135</v>
      </c>
      <c r="C37" s="34" t="s">
        <v>60</v>
      </c>
      <c r="D37" s="33" t="s">
        <v>136</v>
      </c>
      <c r="E37" s="28" t="s">
        <v>137</v>
      </c>
      <c r="F37" s="28" t="s">
        <v>17</v>
      </c>
      <c r="G37" s="28" t="s">
        <v>57</v>
      </c>
      <c r="H37" s="28" t="s">
        <v>20</v>
      </c>
      <c r="I37" s="23" t="s">
        <v>439</v>
      </c>
      <c r="J37" s="35" t="s">
        <v>81</v>
      </c>
      <c r="K37" s="35" t="s">
        <v>22</v>
      </c>
      <c r="L37" s="28" t="s">
        <v>82</v>
      </c>
      <c r="M37" s="28">
        <v>2025</v>
      </c>
      <c r="N37" s="37">
        <v>8.5</v>
      </c>
      <c r="O37" s="28" t="s">
        <v>49</v>
      </c>
      <c r="P37" s="25" t="s">
        <v>481</v>
      </c>
      <c r="Q37" s="23" t="s">
        <v>532</v>
      </c>
      <c r="R37" s="38"/>
      <c r="S37" s="38"/>
      <c r="T37" s="38"/>
      <c r="U37" s="38"/>
    </row>
    <row r="38" spans="1:21" ht="27.95" customHeight="1" x14ac:dyDescent="0.25">
      <c r="A38" s="28">
        <v>32</v>
      </c>
      <c r="B38" s="33" t="s">
        <v>138</v>
      </c>
      <c r="C38" s="34" t="s">
        <v>93</v>
      </c>
      <c r="D38" s="33" t="s">
        <v>139</v>
      </c>
      <c r="E38" s="28" t="s">
        <v>140</v>
      </c>
      <c r="F38" s="28" t="s">
        <v>17</v>
      </c>
      <c r="G38" s="28" t="s">
        <v>19</v>
      </c>
      <c r="H38" s="28" t="s">
        <v>29</v>
      </c>
      <c r="I38" s="23" t="s">
        <v>439</v>
      </c>
      <c r="J38" s="35" t="s">
        <v>81</v>
      </c>
      <c r="K38" s="35" t="s">
        <v>22</v>
      </c>
      <c r="L38" s="28" t="s">
        <v>82</v>
      </c>
      <c r="M38" s="28">
        <v>2025</v>
      </c>
      <c r="N38" s="37">
        <v>7.4666666666666659</v>
      </c>
      <c r="O38" s="28" t="s">
        <v>24</v>
      </c>
      <c r="P38" s="25" t="s">
        <v>482</v>
      </c>
      <c r="Q38" s="23" t="s">
        <v>533</v>
      </c>
      <c r="R38" s="38"/>
      <c r="S38" s="38"/>
      <c r="T38" s="38"/>
      <c r="U38" s="38"/>
    </row>
    <row r="39" spans="1:21" ht="27.95" customHeight="1" x14ac:dyDescent="0.25">
      <c r="A39" s="28">
        <v>33</v>
      </c>
      <c r="B39" s="33" t="s">
        <v>141</v>
      </c>
      <c r="C39" s="34" t="s">
        <v>142</v>
      </c>
      <c r="D39" s="33" t="s">
        <v>143</v>
      </c>
      <c r="E39" s="28" t="s">
        <v>144</v>
      </c>
      <c r="F39" s="28" t="s">
        <v>17</v>
      </c>
      <c r="G39" s="28" t="s">
        <v>19</v>
      </c>
      <c r="H39" s="28" t="s">
        <v>20</v>
      </c>
      <c r="I39" s="23" t="s">
        <v>439</v>
      </c>
      <c r="J39" s="35" t="s">
        <v>81</v>
      </c>
      <c r="K39" s="35" t="s">
        <v>22</v>
      </c>
      <c r="L39" s="28" t="s">
        <v>82</v>
      </c>
      <c r="M39" s="28">
        <v>2025</v>
      </c>
      <c r="N39" s="37">
        <v>7.1833333333333336</v>
      </c>
      <c r="O39" s="28" t="s">
        <v>24</v>
      </c>
      <c r="P39" s="25" t="s">
        <v>483</v>
      </c>
      <c r="Q39" s="23" t="s">
        <v>534</v>
      </c>
      <c r="R39" s="38"/>
      <c r="S39" s="38"/>
      <c r="T39" s="38"/>
      <c r="U39" s="38"/>
    </row>
    <row r="40" spans="1:21" ht="27.95" customHeight="1" x14ac:dyDescent="0.25">
      <c r="A40" s="28">
        <v>34</v>
      </c>
      <c r="B40" s="33" t="s">
        <v>145</v>
      </c>
      <c r="C40" s="34" t="s">
        <v>26</v>
      </c>
      <c r="D40" s="33" t="s">
        <v>146</v>
      </c>
      <c r="E40" s="28" t="s">
        <v>147</v>
      </c>
      <c r="F40" s="28" t="s">
        <v>17</v>
      </c>
      <c r="G40" s="28" t="s">
        <v>19</v>
      </c>
      <c r="H40" s="28" t="s">
        <v>29</v>
      </c>
      <c r="I40" s="23" t="s">
        <v>439</v>
      </c>
      <c r="J40" s="35" t="s">
        <v>81</v>
      </c>
      <c r="K40" s="35" t="s">
        <v>22</v>
      </c>
      <c r="L40" s="28" t="s">
        <v>82</v>
      </c>
      <c r="M40" s="28">
        <v>2025</v>
      </c>
      <c r="N40" s="37">
        <v>8.2999999999999989</v>
      </c>
      <c r="O40" s="28" t="s">
        <v>49</v>
      </c>
      <c r="P40" s="25" t="s">
        <v>484</v>
      </c>
      <c r="Q40" s="23" t="s">
        <v>535</v>
      </c>
      <c r="R40" s="38"/>
      <c r="S40" s="38"/>
      <c r="T40" s="38"/>
      <c r="U40" s="38"/>
    </row>
    <row r="41" spans="1:21" ht="27.95" customHeight="1" x14ac:dyDescent="0.25">
      <c r="A41" s="28">
        <v>35</v>
      </c>
      <c r="B41" s="33" t="s">
        <v>148</v>
      </c>
      <c r="C41" s="34" t="s">
        <v>149</v>
      </c>
      <c r="D41" s="33" t="s">
        <v>150</v>
      </c>
      <c r="E41" s="28" t="s">
        <v>151</v>
      </c>
      <c r="F41" s="28" t="s">
        <v>17</v>
      </c>
      <c r="G41" s="28" t="s">
        <v>19</v>
      </c>
      <c r="H41" s="28" t="s">
        <v>20</v>
      </c>
      <c r="I41" s="23" t="s">
        <v>439</v>
      </c>
      <c r="J41" s="35" t="s">
        <v>152</v>
      </c>
      <c r="K41" s="35" t="s">
        <v>22</v>
      </c>
      <c r="L41" s="28" t="s">
        <v>82</v>
      </c>
      <c r="M41" s="28">
        <v>2025</v>
      </c>
      <c r="N41" s="37">
        <v>7.2833333333333341</v>
      </c>
      <c r="O41" s="28" t="s">
        <v>24</v>
      </c>
      <c r="P41" s="25" t="s">
        <v>485</v>
      </c>
      <c r="Q41" s="23" t="s">
        <v>536</v>
      </c>
      <c r="R41" s="38"/>
      <c r="S41" s="38"/>
      <c r="T41" s="38"/>
      <c r="U41" s="38"/>
    </row>
    <row r="42" spans="1:21" ht="27.95" customHeight="1" x14ac:dyDescent="0.25">
      <c r="A42" s="28">
        <v>36</v>
      </c>
      <c r="B42" s="33" t="s">
        <v>153</v>
      </c>
      <c r="C42" s="34" t="s">
        <v>154</v>
      </c>
      <c r="D42" s="33" t="s">
        <v>102</v>
      </c>
      <c r="E42" s="28" t="s">
        <v>155</v>
      </c>
      <c r="F42" s="28" t="s">
        <v>17</v>
      </c>
      <c r="G42" s="28" t="s">
        <v>19</v>
      </c>
      <c r="H42" s="28" t="s">
        <v>20</v>
      </c>
      <c r="I42" s="23" t="s">
        <v>439</v>
      </c>
      <c r="J42" s="35" t="s">
        <v>152</v>
      </c>
      <c r="K42" s="35" t="s">
        <v>22</v>
      </c>
      <c r="L42" s="28" t="s">
        <v>82</v>
      </c>
      <c r="M42" s="28">
        <v>2025</v>
      </c>
      <c r="N42" s="37">
        <v>7.166666666666667</v>
      </c>
      <c r="O42" s="28" t="s">
        <v>24</v>
      </c>
      <c r="P42" s="25" t="s">
        <v>486</v>
      </c>
      <c r="Q42" s="23" t="s">
        <v>537</v>
      </c>
      <c r="R42" s="38"/>
      <c r="S42" s="38"/>
      <c r="T42" s="38"/>
      <c r="U42" s="38"/>
    </row>
    <row r="43" spans="1:21" ht="27.95" customHeight="1" x14ac:dyDescent="0.25">
      <c r="A43" s="28">
        <v>37</v>
      </c>
      <c r="B43" s="33" t="s">
        <v>156</v>
      </c>
      <c r="C43" s="34" t="s">
        <v>157</v>
      </c>
      <c r="D43" s="33" t="s">
        <v>158</v>
      </c>
      <c r="E43" s="28" t="s">
        <v>159</v>
      </c>
      <c r="F43" s="28" t="s">
        <v>17</v>
      </c>
      <c r="G43" s="28" t="s">
        <v>57</v>
      </c>
      <c r="H43" s="28" t="s">
        <v>20</v>
      </c>
      <c r="I43" s="23" t="s">
        <v>439</v>
      </c>
      <c r="J43" s="35" t="s">
        <v>152</v>
      </c>
      <c r="K43" s="35" t="s">
        <v>22</v>
      </c>
      <c r="L43" s="28" t="s">
        <v>82</v>
      </c>
      <c r="M43" s="28">
        <v>2025</v>
      </c>
      <c r="N43" s="37">
        <v>7.3166666666666664</v>
      </c>
      <c r="O43" s="28" t="s">
        <v>24</v>
      </c>
      <c r="P43" s="25" t="s">
        <v>487</v>
      </c>
      <c r="Q43" s="23" t="s">
        <v>538</v>
      </c>
      <c r="R43" s="38"/>
      <c r="S43" s="38"/>
      <c r="T43" s="38"/>
      <c r="U43" s="38"/>
    </row>
    <row r="44" spans="1:21" ht="27.95" customHeight="1" x14ac:dyDescent="0.25">
      <c r="A44" s="28">
        <v>38</v>
      </c>
      <c r="B44" s="33" t="s">
        <v>160</v>
      </c>
      <c r="C44" s="34" t="s">
        <v>35</v>
      </c>
      <c r="D44" s="33" t="s">
        <v>161</v>
      </c>
      <c r="E44" s="28" t="s">
        <v>162</v>
      </c>
      <c r="F44" s="28" t="s">
        <v>17</v>
      </c>
      <c r="G44" s="28" t="s">
        <v>19</v>
      </c>
      <c r="H44" s="28" t="s">
        <v>29</v>
      </c>
      <c r="I44" s="23" t="s">
        <v>439</v>
      </c>
      <c r="J44" s="35" t="s">
        <v>152</v>
      </c>
      <c r="K44" s="35" t="s">
        <v>22</v>
      </c>
      <c r="L44" s="28" t="s">
        <v>82</v>
      </c>
      <c r="M44" s="28">
        <v>2025</v>
      </c>
      <c r="N44" s="37">
        <v>7.8999999999999995</v>
      </c>
      <c r="O44" s="28" t="s">
        <v>24</v>
      </c>
      <c r="P44" s="25" t="s">
        <v>488</v>
      </c>
      <c r="Q44" s="23" t="s">
        <v>539</v>
      </c>
      <c r="R44" s="38"/>
      <c r="S44" s="38"/>
      <c r="T44" s="38"/>
      <c r="U44" s="38"/>
    </row>
    <row r="45" spans="1:21" ht="27.95" customHeight="1" x14ac:dyDescent="0.25">
      <c r="A45" s="28">
        <v>39</v>
      </c>
      <c r="B45" s="33" t="s">
        <v>163</v>
      </c>
      <c r="C45" s="34" t="s">
        <v>71</v>
      </c>
      <c r="D45" s="33" t="s">
        <v>164</v>
      </c>
      <c r="E45" s="28" t="s">
        <v>165</v>
      </c>
      <c r="F45" s="28" t="s">
        <v>17</v>
      </c>
      <c r="G45" s="28" t="s">
        <v>19</v>
      </c>
      <c r="H45" s="28" t="s">
        <v>29</v>
      </c>
      <c r="I45" s="23" t="s">
        <v>439</v>
      </c>
      <c r="J45" s="35" t="s">
        <v>152</v>
      </c>
      <c r="K45" s="35" t="s">
        <v>22</v>
      </c>
      <c r="L45" s="28" t="s">
        <v>82</v>
      </c>
      <c r="M45" s="28">
        <v>2025</v>
      </c>
      <c r="N45" s="37">
        <v>7.75</v>
      </c>
      <c r="O45" s="28" t="s">
        <v>24</v>
      </c>
      <c r="P45" s="25" t="s">
        <v>489</v>
      </c>
      <c r="Q45" s="23" t="s">
        <v>540</v>
      </c>
      <c r="R45" s="38"/>
      <c r="S45" s="38"/>
      <c r="T45" s="38"/>
      <c r="U45" s="38"/>
    </row>
    <row r="46" spans="1:21" ht="27.95" customHeight="1" x14ac:dyDescent="0.25">
      <c r="A46" s="28">
        <v>40</v>
      </c>
      <c r="B46" s="33" t="s">
        <v>166</v>
      </c>
      <c r="C46" s="34" t="s">
        <v>167</v>
      </c>
      <c r="D46" s="33" t="s">
        <v>168</v>
      </c>
      <c r="E46" s="28" t="s">
        <v>169</v>
      </c>
      <c r="F46" s="28" t="s">
        <v>17</v>
      </c>
      <c r="G46" s="28" t="s">
        <v>19</v>
      </c>
      <c r="H46" s="28" t="s">
        <v>134</v>
      </c>
      <c r="I46" s="23" t="s">
        <v>439</v>
      </c>
      <c r="J46" s="35" t="s">
        <v>152</v>
      </c>
      <c r="K46" s="35" t="s">
        <v>22</v>
      </c>
      <c r="L46" s="28" t="s">
        <v>82</v>
      </c>
      <c r="M46" s="28">
        <v>2025</v>
      </c>
      <c r="N46" s="37">
        <v>7.7</v>
      </c>
      <c r="O46" s="28" t="s">
        <v>24</v>
      </c>
      <c r="P46" s="25" t="s">
        <v>490</v>
      </c>
      <c r="Q46" s="23" t="s">
        <v>541</v>
      </c>
      <c r="R46" s="38"/>
      <c r="S46" s="38"/>
      <c r="T46" s="38"/>
      <c r="U46" s="38"/>
    </row>
    <row r="47" spans="1:21" ht="27.95" customHeight="1" x14ac:dyDescent="0.25">
      <c r="A47" s="28">
        <v>41</v>
      </c>
      <c r="B47" s="33" t="s">
        <v>170</v>
      </c>
      <c r="C47" s="34" t="s">
        <v>171</v>
      </c>
      <c r="D47" s="33" t="s">
        <v>172</v>
      </c>
      <c r="E47" s="28" t="s">
        <v>173</v>
      </c>
      <c r="F47" s="28" t="s">
        <v>17</v>
      </c>
      <c r="G47" s="28" t="s">
        <v>57</v>
      </c>
      <c r="H47" s="28" t="s">
        <v>29</v>
      </c>
      <c r="I47" s="23" t="s">
        <v>439</v>
      </c>
      <c r="J47" s="35" t="s">
        <v>152</v>
      </c>
      <c r="K47" s="35" t="s">
        <v>22</v>
      </c>
      <c r="L47" s="28" t="s">
        <v>82</v>
      </c>
      <c r="M47" s="28">
        <v>2025</v>
      </c>
      <c r="N47" s="37">
        <v>8.2833333333333332</v>
      </c>
      <c r="O47" s="28" t="s">
        <v>49</v>
      </c>
      <c r="P47" s="25" t="s">
        <v>491</v>
      </c>
      <c r="Q47" s="23" t="s">
        <v>542</v>
      </c>
      <c r="R47" s="38"/>
      <c r="S47" s="38"/>
      <c r="T47" s="38"/>
      <c r="U47" s="38"/>
    </row>
    <row r="48" spans="1:21" ht="27.95" customHeight="1" x14ac:dyDescent="0.25">
      <c r="A48" s="28">
        <v>42</v>
      </c>
      <c r="B48" s="33" t="s">
        <v>174</v>
      </c>
      <c r="C48" s="34" t="s">
        <v>175</v>
      </c>
      <c r="D48" s="33" t="s">
        <v>176</v>
      </c>
      <c r="E48" s="28" t="s">
        <v>177</v>
      </c>
      <c r="F48" s="28" t="s">
        <v>17</v>
      </c>
      <c r="G48" s="28" t="s">
        <v>19</v>
      </c>
      <c r="H48" s="28" t="s">
        <v>29</v>
      </c>
      <c r="I48" s="23" t="s">
        <v>439</v>
      </c>
      <c r="J48" s="35" t="s">
        <v>152</v>
      </c>
      <c r="K48" s="35" t="s">
        <v>22</v>
      </c>
      <c r="L48" s="28" t="s">
        <v>82</v>
      </c>
      <c r="M48" s="28">
        <v>2025</v>
      </c>
      <c r="N48" s="37">
        <v>7.3833333333333329</v>
      </c>
      <c r="O48" s="28" t="s">
        <v>24</v>
      </c>
      <c r="P48" s="25" t="s">
        <v>492</v>
      </c>
      <c r="Q48" s="23" t="s">
        <v>543</v>
      </c>
      <c r="R48" s="38"/>
      <c r="S48" s="38"/>
      <c r="T48" s="38"/>
      <c r="U48" s="38"/>
    </row>
    <row r="49" spans="1:21" ht="27.95" customHeight="1" x14ac:dyDescent="0.25">
      <c r="A49" s="28">
        <v>43</v>
      </c>
      <c r="B49" s="33" t="s">
        <v>178</v>
      </c>
      <c r="C49" s="34" t="s">
        <v>64</v>
      </c>
      <c r="D49" s="33" t="s">
        <v>179</v>
      </c>
      <c r="E49" s="28" t="s">
        <v>180</v>
      </c>
      <c r="F49" s="28" t="s">
        <v>17</v>
      </c>
      <c r="G49" s="28" t="s">
        <v>19</v>
      </c>
      <c r="H49" s="28" t="s">
        <v>29</v>
      </c>
      <c r="I49" s="23" t="s">
        <v>439</v>
      </c>
      <c r="J49" s="35" t="s">
        <v>152</v>
      </c>
      <c r="K49" s="35" t="s">
        <v>22</v>
      </c>
      <c r="L49" s="28" t="s">
        <v>82</v>
      </c>
      <c r="M49" s="28">
        <v>2025</v>
      </c>
      <c r="N49" s="37">
        <v>7.55</v>
      </c>
      <c r="O49" s="28" t="s">
        <v>24</v>
      </c>
      <c r="P49" s="25" t="s">
        <v>493</v>
      </c>
      <c r="Q49" s="23" t="s">
        <v>544</v>
      </c>
      <c r="R49" s="38"/>
      <c r="S49" s="38"/>
      <c r="T49" s="38"/>
      <c r="U49" s="38"/>
    </row>
    <row r="50" spans="1:21" ht="27.95" customHeight="1" x14ac:dyDescent="0.25">
      <c r="A50" s="28">
        <v>44</v>
      </c>
      <c r="B50" s="33" t="s">
        <v>181</v>
      </c>
      <c r="C50" s="34" t="s">
        <v>64</v>
      </c>
      <c r="D50" s="33" t="s">
        <v>20</v>
      </c>
      <c r="E50" s="28" t="s">
        <v>182</v>
      </c>
      <c r="F50" s="28" t="s">
        <v>17</v>
      </c>
      <c r="G50" s="28" t="s">
        <v>19</v>
      </c>
      <c r="H50" s="28" t="s">
        <v>29</v>
      </c>
      <c r="I50" s="23" t="s">
        <v>439</v>
      </c>
      <c r="J50" s="35" t="s">
        <v>152</v>
      </c>
      <c r="K50" s="35" t="s">
        <v>22</v>
      </c>
      <c r="L50" s="28" t="s">
        <v>82</v>
      </c>
      <c r="M50" s="28">
        <v>2025</v>
      </c>
      <c r="N50" s="37">
        <v>7.8166666666666664</v>
      </c>
      <c r="O50" s="28" t="s">
        <v>24</v>
      </c>
      <c r="P50" s="25" t="s">
        <v>494</v>
      </c>
      <c r="Q50" s="23" t="s">
        <v>545</v>
      </c>
      <c r="R50" s="38"/>
      <c r="S50" s="38"/>
      <c r="T50" s="38"/>
      <c r="U50" s="38"/>
    </row>
    <row r="51" spans="1:21" ht="27.95" customHeight="1" x14ac:dyDescent="0.25">
      <c r="A51" s="28">
        <v>45</v>
      </c>
      <c r="B51" s="33" t="s">
        <v>183</v>
      </c>
      <c r="C51" s="34" t="s">
        <v>117</v>
      </c>
      <c r="D51" s="33" t="s">
        <v>184</v>
      </c>
      <c r="E51" s="28" t="s">
        <v>185</v>
      </c>
      <c r="F51" s="28" t="s">
        <v>17</v>
      </c>
      <c r="G51" s="28" t="s">
        <v>19</v>
      </c>
      <c r="H51" s="28" t="s">
        <v>29</v>
      </c>
      <c r="I51" s="23" t="s">
        <v>439</v>
      </c>
      <c r="J51" s="35" t="s">
        <v>152</v>
      </c>
      <c r="K51" s="35" t="s">
        <v>22</v>
      </c>
      <c r="L51" s="28" t="s">
        <v>82</v>
      </c>
      <c r="M51" s="28">
        <v>2025</v>
      </c>
      <c r="N51" s="37">
        <v>7.1166666666666671</v>
      </c>
      <c r="O51" s="28" t="s">
        <v>24</v>
      </c>
      <c r="P51" s="25" t="s">
        <v>495</v>
      </c>
      <c r="Q51" s="23" t="s">
        <v>546</v>
      </c>
      <c r="R51" s="38"/>
      <c r="S51" s="38"/>
      <c r="T51" s="38"/>
      <c r="U51" s="38"/>
    </row>
    <row r="52" spans="1:21" ht="27.95" customHeight="1" x14ac:dyDescent="0.25">
      <c r="A52" s="28">
        <v>46</v>
      </c>
      <c r="B52" s="33" t="s">
        <v>186</v>
      </c>
      <c r="C52" s="34" t="s">
        <v>187</v>
      </c>
      <c r="D52" s="33" t="s">
        <v>90</v>
      </c>
      <c r="E52" s="28" t="s">
        <v>119</v>
      </c>
      <c r="F52" s="28" t="s">
        <v>17</v>
      </c>
      <c r="G52" s="28" t="s">
        <v>19</v>
      </c>
      <c r="H52" s="28" t="s">
        <v>29</v>
      </c>
      <c r="I52" s="23" t="s">
        <v>439</v>
      </c>
      <c r="J52" s="35" t="s">
        <v>188</v>
      </c>
      <c r="K52" s="35" t="s">
        <v>22</v>
      </c>
      <c r="L52" s="28" t="s">
        <v>189</v>
      </c>
      <c r="M52" s="28">
        <v>2025</v>
      </c>
      <c r="N52" s="37">
        <v>8.1333333333333329</v>
      </c>
      <c r="O52" s="28" t="s">
        <v>24</v>
      </c>
      <c r="P52" s="25" t="s">
        <v>496</v>
      </c>
      <c r="Q52" s="23" t="s">
        <v>547</v>
      </c>
      <c r="R52" s="38"/>
      <c r="S52" s="38"/>
      <c r="T52" s="38"/>
      <c r="U52" s="38"/>
    </row>
    <row r="53" spans="1:21" ht="27.95" customHeight="1" x14ac:dyDescent="0.25">
      <c r="A53" s="28">
        <v>47</v>
      </c>
      <c r="B53" s="33" t="s">
        <v>190</v>
      </c>
      <c r="C53" s="34" t="s">
        <v>191</v>
      </c>
      <c r="D53" s="33" t="s">
        <v>192</v>
      </c>
      <c r="E53" s="28" t="s">
        <v>45</v>
      </c>
      <c r="F53" s="28" t="s">
        <v>17</v>
      </c>
      <c r="G53" s="28" t="s">
        <v>57</v>
      </c>
      <c r="H53" s="28" t="s">
        <v>29</v>
      </c>
      <c r="I53" s="23" t="s">
        <v>439</v>
      </c>
      <c r="J53" s="35" t="s">
        <v>188</v>
      </c>
      <c r="K53" s="35" t="s">
        <v>22</v>
      </c>
      <c r="L53" s="28" t="s">
        <v>189</v>
      </c>
      <c r="M53" s="28">
        <v>2025</v>
      </c>
      <c r="N53" s="37">
        <v>8.5499999999999989</v>
      </c>
      <c r="O53" s="28" t="s">
        <v>49</v>
      </c>
      <c r="P53" s="25" t="s">
        <v>497</v>
      </c>
      <c r="Q53" s="23" t="s">
        <v>548</v>
      </c>
      <c r="R53" s="38"/>
      <c r="S53" s="38"/>
      <c r="T53" s="38"/>
      <c r="U53" s="38"/>
    </row>
    <row r="54" spans="1:21" ht="27.95" customHeight="1" x14ac:dyDescent="0.25">
      <c r="A54" s="28">
        <v>48</v>
      </c>
      <c r="B54" s="33" t="s">
        <v>193</v>
      </c>
      <c r="C54" s="34" t="s">
        <v>194</v>
      </c>
      <c r="D54" s="33" t="s">
        <v>102</v>
      </c>
      <c r="E54" s="28" t="s">
        <v>195</v>
      </c>
      <c r="F54" s="28" t="s">
        <v>17</v>
      </c>
      <c r="G54" s="28" t="s">
        <v>19</v>
      </c>
      <c r="H54" s="28" t="s">
        <v>196</v>
      </c>
      <c r="I54" s="23" t="s">
        <v>439</v>
      </c>
      <c r="J54" s="35" t="s">
        <v>188</v>
      </c>
      <c r="K54" s="35" t="s">
        <v>22</v>
      </c>
      <c r="L54" s="28" t="s">
        <v>189</v>
      </c>
      <c r="M54" s="28">
        <v>2025</v>
      </c>
      <c r="N54" s="37">
        <v>7.25</v>
      </c>
      <c r="O54" s="28" t="s">
        <v>24</v>
      </c>
      <c r="P54" s="25" t="s">
        <v>498</v>
      </c>
      <c r="Q54" s="23" t="s">
        <v>549</v>
      </c>
      <c r="R54" s="39" t="s">
        <v>49</v>
      </c>
      <c r="S54" s="40">
        <f>COUNTIF(Table14[Xếp loại 
TN],"Giỏi")</f>
        <v>10</v>
      </c>
      <c r="T54" s="38"/>
      <c r="U54" s="38"/>
    </row>
    <row r="55" spans="1:21" ht="27.95" customHeight="1" x14ac:dyDescent="0.25">
      <c r="A55" s="28">
        <v>49</v>
      </c>
      <c r="B55" s="33" t="s">
        <v>197</v>
      </c>
      <c r="C55" s="34" t="s">
        <v>198</v>
      </c>
      <c r="D55" s="33" t="s">
        <v>199</v>
      </c>
      <c r="E55" s="28" t="s">
        <v>200</v>
      </c>
      <c r="F55" s="28" t="s">
        <v>17</v>
      </c>
      <c r="G55" s="28" t="s">
        <v>19</v>
      </c>
      <c r="H55" s="28" t="s">
        <v>29</v>
      </c>
      <c r="I55" s="23" t="s">
        <v>439</v>
      </c>
      <c r="J55" s="35" t="s">
        <v>188</v>
      </c>
      <c r="K55" s="35" t="s">
        <v>22</v>
      </c>
      <c r="L55" s="28" t="s">
        <v>189</v>
      </c>
      <c r="M55" s="28">
        <v>2025</v>
      </c>
      <c r="N55" s="37">
        <v>7.4833333333333334</v>
      </c>
      <c r="O55" s="28" t="s">
        <v>24</v>
      </c>
      <c r="P55" s="25" t="s">
        <v>499</v>
      </c>
      <c r="Q55" s="23" t="s">
        <v>550</v>
      </c>
      <c r="R55" s="39" t="s">
        <v>201</v>
      </c>
      <c r="S55" s="40">
        <f>COUNTIF(Table14[Xếp loại 
TN],"Khá")</f>
        <v>41</v>
      </c>
      <c r="T55" s="38"/>
      <c r="U55" s="38"/>
    </row>
    <row r="56" spans="1:21" ht="27.95" customHeight="1" x14ac:dyDescent="0.25">
      <c r="A56" s="28">
        <v>50</v>
      </c>
      <c r="B56" s="33" t="s">
        <v>202</v>
      </c>
      <c r="C56" s="34" t="s">
        <v>203</v>
      </c>
      <c r="D56" s="33" t="s">
        <v>204</v>
      </c>
      <c r="E56" s="28" t="s">
        <v>205</v>
      </c>
      <c r="F56" s="28" t="s">
        <v>17</v>
      </c>
      <c r="G56" s="28" t="s">
        <v>57</v>
      </c>
      <c r="H56" s="28" t="s">
        <v>29</v>
      </c>
      <c r="I56" s="23" t="s">
        <v>439</v>
      </c>
      <c r="J56" s="35" t="s">
        <v>188</v>
      </c>
      <c r="K56" s="35" t="s">
        <v>22</v>
      </c>
      <c r="L56" s="28" t="s">
        <v>189</v>
      </c>
      <c r="M56" s="28">
        <v>2025</v>
      </c>
      <c r="N56" s="37">
        <v>7.916666666666667</v>
      </c>
      <c r="O56" s="28" t="s">
        <v>24</v>
      </c>
      <c r="P56" s="25" t="s">
        <v>500</v>
      </c>
      <c r="Q56" s="23" t="s">
        <v>551</v>
      </c>
      <c r="R56" s="39" t="s">
        <v>83</v>
      </c>
      <c r="S56" s="40">
        <f>COUNTIF(Table14[Xếp loại 
TN],"Trung bình")</f>
        <v>1</v>
      </c>
      <c r="T56" s="38"/>
      <c r="U56" s="38"/>
    </row>
    <row r="57" spans="1:21" ht="27.95" customHeight="1" x14ac:dyDescent="0.25">
      <c r="A57" s="28">
        <v>51</v>
      </c>
      <c r="B57" s="33" t="s">
        <v>206</v>
      </c>
      <c r="C57" s="34" t="s">
        <v>175</v>
      </c>
      <c r="D57" s="33" t="s">
        <v>207</v>
      </c>
      <c r="E57" s="28" t="s">
        <v>208</v>
      </c>
      <c r="F57" s="28" t="s">
        <v>17</v>
      </c>
      <c r="G57" s="28" t="s">
        <v>19</v>
      </c>
      <c r="H57" s="28" t="s">
        <v>29</v>
      </c>
      <c r="I57" s="23" t="s">
        <v>439</v>
      </c>
      <c r="J57" s="35" t="s">
        <v>188</v>
      </c>
      <c r="K57" s="35" t="s">
        <v>22</v>
      </c>
      <c r="L57" s="28" t="s">
        <v>189</v>
      </c>
      <c r="M57" s="28">
        <v>2025</v>
      </c>
      <c r="N57" s="37">
        <v>7.95</v>
      </c>
      <c r="O57" s="28" t="s">
        <v>49</v>
      </c>
      <c r="P57" s="25" t="s">
        <v>501</v>
      </c>
      <c r="Q57" s="23" t="s">
        <v>552</v>
      </c>
      <c r="R57" s="38"/>
      <c r="S57" s="38"/>
      <c r="T57" s="38"/>
      <c r="U57" s="38"/>
    </row>
    <row r="58" spans="1:21" ht="27.95" customHeight="1" x14ac:dyDescent="0.25">
      <c r="A58" s="28">
        <v>52</v>
      </c>
      <c r="B58" s="33" t="s">
        <v>209</v>
      </c>
      <c r="C58" s="34" t="s">
        <v>210</v>
      </c>
      <c r="D58" s="33" t="s">
        <v>211</v>
      </c>
      <c r="E58" s="28" t="s">
        <v>212</v>
      </c>
      <c r="F58" s="28" t="s">
        <v>17</v>
      </c>
      <c r="G58" s="28" t="s">
        <v>19</v>
      </c>
      <c r="H58" s="28" t="s">
        <v>29</v>
      </c>
      <c r="I58" s="23" t="s">
        <v>439</v>
      </c>
      <c r="J58" s="35" t="s">
        <v>188</v>
      </c>
      <c r="K58" s="35" t="s">
        <v>22</v>
      </c>
      <c r="L58" s="28" t="s">
        <v>189</v>
      </c>
      <c r="M58" s="28">
        <v>2025</v>
      </c>
      <c r="N58" s="37">
        <v>7.8999999999999995</v>
      </c>
      <c r="O58" s="28" t="s">
        <v>24</v>
      </c>
      <c r="P58" s="25" t="s">
        <v>502</v>
      </c>
      <c r="Q58" s="23" t="s">
        <v>553</v>
      </c>
      <c r="R58" s="38"/>
      <c r="S58" s="38"/>
      <c r="T58" s="38"/>
      <c r="U58" s="38"/>
    </row>
    <row r="59" spans="1:21" ht="25.5" customHeight="1" x14ac:dyDescent="0.25">
      <c r="A59" s="56" t="s">
        <v>554</v>
      </c>
      <c r="B59" s="55"/>
      <c r="C59" s="46"/>
      <c r="D59" s="45"/>
      <c r="E59" s="47"/>
      <c r="F59" s="41"/>
      <c r="G59" s="41"/>
      <c r="H59" s="41"/>
      <c r="I59" s="41"/>
      <c r="J59" s="42"/>
      <c r="K59" s="42"/>
      <c r="L59" s="41"/>
      <c r="M59" s="41"/>
      <c r="N59" s="41"/>
      <c r="O59" s="41"/>
      <c r="P59" s="42"/>
    </row>
    <row r="60" spans="1:21" x14ac:dyDescent="0.25">
      <c r="B60" s="12" t="s">
        <v>213</v>
      </c>
      <c r="O60" s="88" t="s">
        <v>444</v>
      </c>
      <c r="P60" s="88"/>
      <c r="Q60" s="88"/>
      <c r="R60" s="88"/>
      <c r="S60" s="88"/>
      <c r="T60" s="88"/>
    </row>
    <row r="61" spans="1:21" ht="15.75" x14ac:dyDescent="0.25">
      <c r="O61" s="86" t="s">
        <v>445</v>
      </c>
      <c r="P61" s="86"/>
      <c r="Q61" s="86"/>
      <c r="R61" s="86"/>
      <c r="S61" s="86"/>
      <c r="T61" s="86"/>
    </row>
    <row r="62" spans="1:21" ht="15.75" x14ac:dyDescent="0.25">
      <c r="P62" s="43"/>
      <c r="Q62" s="43"/>
      <c r="R62" s="43"/>
    </row>
    <row r="63" spans="1:21" ht="15.75" x14ac:dyDescent="0.25">
      <c r="P63" s="43"/>
      <c r="Q63" s="43"/>
      <c r="R63" s="43"/>
    </row>
    <row r="64" spans="1:21" ht="15.75" x14ac:dyDescent="0.25">
      <c r="P64" s="43"/>
      <c r="Q64" s="43"/>
      <c r="R64" s="43"/>
    </row>
    <row r="65" spans="15:20" ht="15.75" x14ac:dyDescent="0.25">
      <c r="P65" s="44"/>
      <c r="Q65" s="43"/>
      <c r="R65" s="43"/>
    </row>
    <row r="66" spans="15:20" x14ac:dyDescent="0.25">
      <c r="O66" s="87" t="s">
        <v>370</v>
      </c>
      <c r="P66" s="87"/>
      <c r="Q66" s="87"/>
      <c r="R66" s="87"/>
      <c r="S66" s="87"/>
      <c r="T66" s="87"/>
    </row>
  </sheetData>
  <mergeCells count="6">
    <mergeCell ref="A3:U3"/>
    <mergeCell ref="O61:T61"/>
    <mergeCell ref="O66:T66"/>
    <mergeCell ref="O60:T60"/>
    <mergeCell ref="A5:U5"/>
    <mergeCell ref="A4:U4"/>
  </mergeCells>
  <pageMargins left="0.43307086614173229" right="0.11811023622047245" top="0.39370078740157483" bottom="0.47244094488188981" header="0.23622047244094491" footer="0.19685039370078741"/>
  <pageSetup paperSize="9" scale="95" orientation="landscape" horizontalDpi="240" verticalDpi="144" r:id="rId1"/>
  <headerFooter>
    <oddFooter>&amp;C&amp;P</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3"/>
  <sheetViews>
    <sheetView topLeftCell="C1" workbookViewId="0">
      <pane ySplit="2" topLeftCell="A24" activePane="bottomLeft" state="frozen"/>
      <selection pane="bottomLeft" activeCell="F41" sqref="F41"/>
    </sheetView>
  </sheetViews>
  <sheetFormatPr defaultRowHeight="15" x14ac:dyDescent="0.25"/>
  <cols>
    <col min="1" max="1" width="9.140625" customWidth="1"/>
    <col min="2" max="2" width="63.5703125" customWidth="1"/>
    <col min="4" max="4" width="10" customWidth="1"/>
    <col min="5" max="5" width="14.5703125" customWidth="1"/>
    <col min="6" max="6" width="17.28515625" customWidth="1"/>
    <col min="9" max="9" width="15.28515625" customWidth="1"/>
    <col min="10" max="10" width="15.42578125" customWidth="1"/>
    <col min="11" max="11" width="17.7109375" customWidth="1"/>
    <col min="12" max="12" width="21" customWidth="1"/>
  </cols>
  <sheetData>
    <row r="1" spans="1:12" x14ac:dyDescent="0.25">
      <c r="A1" s="91" t="s">
        <v>372</v>
      </c>
      <c r="B1" s="91"/>
      <c r="C1" s="91"/>
      <c r="F1" s="91" t="s">
        <v>373</v>
      </c>
      <c r="G1" s="91"/>
      <c r="H1" s="91"/>
    </row>
    <row r="2" spans="1:12" s="15" customFormat="1" x14ac:dyDescent="0.25">
      <c r="A2" s="14" t="s">
        <v>374</v>
      </c>
      <c r="B2" s="14" t="s">
        <v>375</v>
      </c>
      <c r="C2" s="14" t="s">
        <v>376</v>
      </c>
      <c r="D2" s="14" t="s">
        <v>377</v>
      </c>
      <c r="E2" s="14" t="s">
        <v>378</v>
      </c>
      <c r="F2" s="14" t="s">
        <v>375</v>
      </c>
      <c r="G2" s="14" t="s">
        <v>376</v>
      </c>
      <c r="H2" s="14" t="s">
        <v>379</v>
      </c>
      <c r="I2" s="14" t="s">
        <v>380</v>
      </c>
      <c r="J2" s="14" t="s">
        <v>381</v>
      </c>
      <c r="K2" s="14" t="s">
        <v>382</v>
      </c>
      <c r="L2" s="14" t="s">
        <v>383</v>
      </c>
    </row>
    <row r="3" spans="1:12" x14ac:dyDescent="0.25">
      <c r="A3" s="16">
        <v>2019</v>
      </c>
      <c r="B3" s="16" t="s">
        <v>384</v>
      </c>
      <c r="C3" s="16">
        <v>185</v>
      </c>
      <c r="D3" s="16"/>
      <c r="E3" s="16"/>
      <c r="F3" s="16" t="s">
        <v>385</v>
      </c>
      <c r="G3" s="16">
        <v>51</v>
      </c>
      <c r="H3" s="16"/>
      <c r="I3" s="16"/>
      <c r="J3" s="16"/>
      <c r="K3" s="16"/>
      <c r="L3" s="16"/>
    </row>
    <row r="4" spans="1:12" x14ac:dyDescent="0.25">
      <c r="A4" s="16"/>
      <c r="B4" s="16" t="s">
        <v>386</v>
      </c>
      <c r="C4" s="16">
        <v>86</v>
      </c>
      <c r="D4" s="16"/>
      <c r="E4" s="16"/>
      <c r="F4" s="16" t="s">
        <v>387</v>
      </c>
      <c r="G4" s="16">
        <v>1</v>
      </c>
      <c r="H4" s="16"/>
      <c r="I4" s="16"/>
      <c r="J4" s="16"/>
      <c r="K4" s="16"/>
      <c r="L4" s="16"/>
    </row>
    <row r="5" spans="1:12" x14ac:dyDescent="0.25">
      <c r="A5" s="16">
        <v>2020</v>
      </c>
      <c r="B5" s="16" t="s">
        <v>388</v>
      </c>
      <c r="C5" s="16">
        <f>136+142</f>
        <v>278</v>
      </c>
      <c r="D5" s="16"/>
      <c r="E5" s="16"/>
      <c r="F5" s="16"/>
      <c r="G5" s="16"/>
      <c r="H5" s="16"/>
      <c r="I5" s="16"/>
      <c r="J5" s="16"/>
      <c r="K5" s="16"/>
      <c r="L5" s="16"/>
    </row>
    <row r="6" spans="1:12" x14ac:dyDescent="0.25">
      <c r="A6" s="16"/>
      <c r="B6" s="16" t="s">
        <v>384</v>
      </c>
      <c r="C6" s="16">
        <v>7</v>
      </c>
      <c r="D6" s="16"/>
      <c r="E6" s="16"/>
      <c r="F6" s="16" t="s">
        <v>385</v>
      </c>
      <c r="G6" s="16">
        <v>15</v>
      </c>
      <c r="H6" s="16"/>
      <c r="I6" s="16"/>
      <c r="J6" s="16"/>
      <c r="K6" s="16"/>
      <c r="L6" s="16"/>
    </row>
    <row r="7" spans="1:12" x14ac:dyDescent="0.25">
      <c r="A7" s="16">
        <v>2021</v>
      </c>
      <c r="B7" s="16" t="s">
        <v>389</v>
      </c>
      <c r="C7" s="16">
        <v>314</v>
      </c>
      <c r="D7" s="16"/>
      <c r="E7" s="16"/>
      <c r="F7" s="16" t="s">
        <v>385</v>
      </c>
      <c r="G7" s="16">
        <v>1</v>
      </c>
      <c r="H7" s="16"/>
      <c r="I7" s="16"/>
      <c r="J7" s="16"/>
      <c r="K7" s="16"/>
      <c r="L7" s="16"/>
    </row>
    <row r="8" spans="1:12" x14ac:dyDescent="0.25">
      <c r="A8" s="16">
        <v>2022</v>
      </c>
      <c r="B8" s="16" t="s">
        <v>390</v>
      </c>
      <c r="C8" s="16">
        <v>59</v>
      </c>
      <c r="D8" s="16"/>
      <c r="E8" s="16"/>
      <c r="F8" s="16" t="s">
        <v>385</v>
      </c>
      <c r="G8" s="16">
        <v>1</v>
      </c>
      <c r="H8" s="16"/>
      <c r="I8" s="16"/>
      <c r="J8" s="16"/>
      <c r="K8" s="16"/>
      <c r="L8" s="16"/>
    </row>
    <row r="9" spans="1:12" x14ac:dyDescent="0.25">
      <c r="A9" s="16"/>
      <c r="B9" s="16" t="s">
        <v>391</v>
      </c>
      <c r="C9" s="17">
        <v>4</v>
      </c>
      <c r="D9" s="16"/>
      <c r="E9" s="16"/>
      <c r="F9" s="16"/>
      <c r="G9" s="16"/>
      <c r="H9" s="16"/>
      <c r="I9" s="16"/>
      <c r="J9" s="16"/>
      <c r="K9" s="16"/>
      <c r="L9" s="16"/>
    </row>
    <row r="10" spans="1:12" x14ac:dyDescent="0.25">
      <c r="A10" s="16"/>
      <c r="B10" s="17" t="s">
        <v>392</v>
      </c>
      <c r="C10" s="17">
        <v>141</v>
      </c>
      <c r="D10" s="16"/>
      <c r="E10" s="16"/>
      <c r="F10" s="16"/>
      <c r="G10" s="16"/>
      <c r="H10" s="16"/>
      <c r="I10" s="16"/>
      <c r="J10" s="16"/>
      <c r="K10" s="16"/>
      <c r="L10" s="16"/>
    </row>
    <row r="11" spans="1:12" x14ac:dyDescent="0.25">
      <c r="A11" s="16"/>
      <c r="B11" s="17" t="s">
        <v>393</v>
      </c>
      <c r="C11" s="17">
        <v>262</v>
      </c>
      <c r="D11" s="16"/>
      <c r="E11" s="16"/>
      <c r="F11" s="16"/>
      <c r="G11" s="16"/>
      <c r="H11" s="16"/>
      <c r="I11" s="16"/>
      <c r="J11" s="16"/>
      <c r="K11" s="16"/>
      <c r="L11" s="16"/>
    </row>
    <row r="12" spans="1:12" x14ac:dyDescent="0.25">
      <c r="A12" s="16">
        <v>2023</v>
      </c>
      <c r="B12" s="17" t="s">
        <v>394</v>
      </c>
      <c r="C12" s="17">
        <v>262</v>
      </c>
      <c r="D12" s="16"/>
      <c r="E12" s="16"/>
      <c r="F12" s="16"/>
      <c r="G12" s="16"/>
      <c r="H12" s="16"/>
      <c r="I12" s="16"/>
      <c r="J12" s="16"/>
      <c r="K12" s="16"/>
      <c r="L12" s="16"/>
    </row>
    <row r="13" spans="1:12" x14ac:dyDescent="0.25">
      <c r="A13" s="16"/>
      <c r="B13" s="18" t="s">
        <v>395</v>
      </c>
      <c r="C13" s="17">
        <v>65</v>
      </c>
      <c r="D13" s="16"/>
      <c r="E13" s="16"/>
      <c r="F13" s="16"/>
      <c r="G13" s="16"/>
      <c r="H13" s="16"/>
      <c r="I13" s="16"/>
      <c r="J13" s="16"/>
      <c r="K13" s="16"/>
      <c r="L13" s="16"/>
    </row>
    <row r="14" spans="1:12" x14ac:dyDescent="0.25">
      <c r="A14" s="16"/>
      <c r="B14" s="18" t="s">
        <v>396</v>
      </c>
      <c r="C14" s="17">
        <v>323</v>
      </c>
      <c r="D14" s="16"/>
      <c r="E14" s="16"/>
      <c r="F14" s="16"/>
      <c r="G14" s="16"/>
      <c r="H14" s="16"/>
      <c r="I14" s="16"/>
      <c r="J14" s="16"/>
      <c r="K14" s="16"/>
      <c r="L14" s="16"/>
    </row>
    <row r="15" spans="1:12" x14ac:dyDescent="0.25">
      <c r="A15" s="16"/>
      <c r="B15" s="18" t="s">
        <v>395</v>
      </c>
      <c r="C15" s="17">
        <v>7</v>
      </c>
      <c r="D15" s="16"/>
      <c r="E15" s="16"/>
      <c r="F15" s="16"/>
      <c r="G15" s="16"/>
      <c r="H15" s="16"/>
      <c r="I15" s="16"/>
      <c r="J15" s="16"/>
      <c r="K15" s="16"/>
      <c r="L15" s="16"/>
    </row>
    <row r="16" spans="1:12" x14ac:dyDescent="0.25">
      <c r="A16" s="16"/>
      <c r="B16" s="18" t="s">
        <v>397</v>
      </c>
      <c r="C16" s="17">
        <v>1</v>
      </c>
      <c r="D16" s="16"/>
      <c r="E16" s="16"/>
      <c r="F16" s="16"/>
      <c r="G16" s="16"/>
      <c r="H16" s="16"/>
      <c r="I16" s="16"/>
      <c r="J16" s="16"/>
      <c r="K16" s="16"/>
      <c r="L16" s="16"/>
    </row>
    <row r="17" spans="1:14" x14ac:dyDescent="0.25">
      <c r="A17" s="16">
        <v>2024</v>
      </c>
      <c r="B17" s="19" t="s">
        <v>398</v>
      </c>
      <c r="C17" s="17">
        <v>375</v>
      </c>
      <c r="D17" s="16"/>
      <c r="E17" s="16"/>
      <c r="F17" s="16"/>
      <c r="G17" s="16"/>
      <c r="H17" s="16"/>
      <c r="I17" s="16"/>
      <c r="J17" s="16"/>
      <c r="K17" s="16"/>
      <c r="L17" s="16"/>
    </row>
    <row r="18" spans="1:14" x14ac:dyDescent="0.25">
      <c r="A18" s="16"/>
      <c r="B18" s="19" t="s">
        <v>399</v>
      </c>
      <c r="C18" s="17">
        <v>1</v>
      </c>
      <c r="D18" s="16"/>
      <c r="E18" s="16"/>
      <c r="F18" s="16"/>
      <c r="G18" s="16"/>
      <c r="H18" s="16"/>
      <c r="I18" s="16"/>
      <c r="J18" s="16"/>
      <c r="K18" s="16"/>
      <c r="L18" s="16"/>
    </row>
    <row r="19" spans="1:14" x14ac:dyDescent="0.25">
      <c r="A19" s="16"/>
      <c r="B19" s="19" t="s">
        <v>400</v>
      </c>
      <c r="C19" s="17">
        <v>1</v>
      </c>
      <c r="D19" s="16"/>
      <c r="E19" s="16"/>
      <c r="F19" s="16"/>
      <c r="G19" s="16"/>
      <c r="H19" s="16"/>
      <c r="I19" s="16"/>
      <c r="J19" s="16"/>
      <c r="K19" s="16"/>
      <c r="L19" s="16"/>
    </row>
    <row r="20" spans="1:14" x14ac:dyDescent="0.25">
      <c r="A20" s="16"/>
      <c r="B20" s="19" t="s">
        <v>401</v>
      </c>
      <c r="C20" s="17">
        <v>256</v>
      </c>
      <c r="D20" s="16"/>
      <c r="E20" s="16"/>
      <c r="F20" s="16"/>
      <c r="G20" s="16"/>
      <c r="H20" s="16"/>
      <c r="I20" s="16"/>
      <c r="J20" s="16"/>
      <c r="K20" s="16"/>
      <c r="L20" s="16"/>
    </row>
    <row r="21" spans="1:14" x14ac:dyDescent="0.25">
      <c r="A21" s="16"/>
      <c r="B21" s="19" t="s">
        <v>402</v>
      </c>
      <c r="C21" s="17">
        <v>82</v>
      </c>
      <c r="D21" s="16"/>
      <c r="E21" s="16"/>
      <c r="F21" s="16"/>
      <c r="G21" s="16"/>
      <c r="H21" s="16"/>
      <c r="I21" s="16"/>
      <c r="J21" s="16"/>
      <c r="K21" s="16"/>
      <c r="L21" s="16"/>
    </row>
    <row r="22" spans="1:14" x14ac:dyDescent="0.25">
      <c r="A22" s="16"/>
      <c r="B22" s="19" t="s">
        <v>403</v>
      </c>
      <c r="C22" s="17">
        <v>1</v>
      </c>
      <c r="D22" s="16"/>
      <c r="E22" s="16"/>
      <c r="F22" s="16"/>
      <c r="G22" s="16"/>
      <c r="H22" s="16"/>
      <c r="I22" s="16"/>
      <c r="J22" s="16"/>
      <c r="K22" s="16"/>
      <c r="L22" s="16"/>
    </row>
    <row r="23" spans="1:14" x14ac:dyDescent="0.25">
      <c r="A23" s="16"/>
      <c r="B23" s="19" t="s">
        <v>404</v>
      </c>
      <c r="C23" s="17">
        <v>4</v>
      </c>
      <c r="D23" s="16"/>
      <c r="E23" s="16"/>
      <c r="F23" s="16"/>
      <c r="G23" s="16"/>
      <c r="H23" s="16"/>
      <c r="I23" s="16"/>
      <c r="J23" s="16"/>
      <c r="K23" s="16"/>
      <c r="L23" s="16"/>
    </row>
    <row r="24" spans="1:14" x14ac:dyDescent="0.25">
      <c r="A24" s="16"/>
      <c r="B24" s="19" t="s">
        <v>405</v>
      </c>
      <c r="C24" s="16">
        <v>56</v>
      </c>
      <c r="D24" s="16"/>
      <c r="E24" s="16"/>
      <c r="F24" s="16"/>
      <c r="G24" s="16"/>
      <c r="H24" s="16"/>
      <c r="I24" s="16"/>
      <c r="J24" s="16"/>
      <c r="K24" s="16"/>
      <c r="L24" s="16"/>
    </row>
    <row r="25" spans="1:14" x14ac:dyDescent="0.25">
      <c r="A25" s="16"/>
      <c r="B25" s="19" t="s">
        <v>406</v>
      </c>
      <c r="C25" s="17">
        <v>53</v>
      </c>
      <c r="D25" s="16"/>
      <c r="E25" s="16"/>
      <c r="F25" s="16"/>
      <c r="G25" s="16"/>
      <c r="H25" s="16"/>
      <c r="I25" s="16"/>
      <c r="J25" s="16"/>
      <c r="K25" s="16"/>
      <c r="L25" s="16"/>
    </row>
    <row r="26" spans="1:14" x14ac:dyDescent="0.25">
      <c r="A26" s="16"/>
      <c r="B26" s="19" t="s">
        <v>407</v>
      </c>
      <c r="C26" s="17">
        <v>43</v>
      </c>
      <c r="D26" s="16"/>
      <c r="E26" s="16"/>
      <c r="F26" s="16"/>
      <c r="G26" s="16"/>
      <c r="H26" s="16"/>
      <c r="I26" s="20"/>
      <c r="J26" s="20"/>
      <c r="K26" s="20"/>
      <c r="L26" s="20"/>
    </row>
    <row r="27" spans="1:14" x14ac:dyDescent="0.25">
      <c r="A27" s="16">
        <v>2025</v>
      </c>
      <c r="B27" s="19" t="s">
        <v>408</v>
      </c>
      <c r="C27" s="17">
        <v>191</v>
      </c>
      <c r="D27" s="21" t="s">
        <v>409</v>
      </c>
      <c r="E27" s="21" t="s">
        <v>410</v>
      </c>
      <c r="F27" s="16"/>
      <c r="G27" s="16"/>
      <c r="H27" s="16"/>
      <c r="I27" s="22" t="s">
        <v>411</v>
      </c>
      <c r="J27" s="22" t="s">
        <v>412</v>
      </c>
      <c r="K27" s="21" t="s">
        <v>413</v>
      </c>
      <c r="L27" s="23" t="s">
        <v>414</v>
      </c>
      <c r="M27">
        <f>191-1+1</f>
        <v>191</v>
      </c>
    </row>
    <row r="28" spans="1:14" x14ac:dyDescent="0.25">
      <c r="A28" s="16"/>
      <c r="B28" s="19" t="s">
        <v>415</v>
      </c>
      <c r="C28" s="17">
        <v>3</v>
      </c>
      <c r="D28" s="21" t="s">
        <v>409</v>
      </c>
      <c r="E28" s="21" t="s">
        <v>416</v>
      </c>
      <c r="F28" s="16"/>
      <c r="G28" s="16"/>
      <c r="H28" s="16"/>
      <c r="I28" s="24" t="s">
        <v>417</v>
      </c>
      <c r="J28" s="24" t="s">
        <v>418</v>
      </c>
      <c r="K28" s="23" t="s">
        <v>419</v>
      </c>
      <c r="L28" s="23" t="s">
        <v>420</v>
      </c>
      <c r="M28">
        <f>194-192+1</f>
        <v>3</v>
      </c>
    </row>
    <row r="29" spans="1:14" x14ac:dyDescent="0.25">
      <c r="A29" s="16"/>
      <c r="B29" s="21" t="s">
        <v>421</v>
      </c>
      <c r="C29" s="17">
        <v>104</v>
      </c>
      <c r="D29" s="21" t="s">
        <v>422</v>
      </c>
      <c r="E29" s="21" t="s">
        <v>423</v>
      </c>
      <c r="F29" s="16"/>
      <c r="G29" s="16"/>
      <c r="H29" s="16"/>
      <c r="I29" s="25" t="s">
        <v>424</v>
      </c>
      <c r="J29" s="25" t="s">
        <v>425</v>
      </c>
      <c r="K29" s="23" t="s">
        <v>426</v>
      </c>
      <c r="L29" s="23" t="s">
        <v>427</v>
      </c>
      <c r="M29">
        <f>298-195+1</f>
        <v>104</v>
      </c>
      <c r="N29">
        <f>3164-3061+1</f>
        <v>104</v>
      </c>
    </row>
    <row r="30" spans="1:14" x14ac:dyDescent="0.25">
      <c r="A30" s="16"/>
      <c r="B30" s="19" t="s">
        <v>428</v>
      </c>
      <c r="C30" s="17">
        <v>2</v>
      </c>
      <c r="D30" s="21" t="s">
        <v>422</v>
      </c>
      <c r="E30" s="21" t="s">
        <v>423</v>
      </c>
      <c r="F30" s="50"/>
      <c r="G30" s="16"/>
      <c r="H30" s="16"/>
      <c r="I30" s="25" t="s">
        <v>429</v>
      </c>
      <c r="J30" s="25" t="s">
        <v>430</v>
      </c>
      <c r="K30" s="23" t="s">
        <v>431</v>
      </c>
      <c r="L30" s="23" t="s">
        <v>432</v>
      </c>
      <c r="M30">
        <v>2</v>
      </c>
    </row>
    <row r="31" spans="1:14" x14ac:dyDescent="0.25">
      <c r="A31" s="16"/>
      <c r="B31" s="19" t="s">
        <v>433</v>
      </c>
      <c r="C31" s="17">
        <v>1</v>
      </c>
      <c r="D31" s="21" t="s">
        <v>422</v>
      </c>
      <c r="E31" s="21" t="s">
        <v>423</v>
      </c>
      <c r="F31" s="50"/>
      <c r="G31" s="16"/>
      <c r="H31" s="16"/>
      <c r="I31" s="25" t="s">
        <v>363</v>
      </c>
      <c r="J31" s="25" t="s">
        <v>363</v>
      </c>
      <c r="K31" s="23" t="s">
        <v>364</v>
      </c>
      <c r="L31" s="23" t="s">
        <v>364</v>
      </c>
      <c r="M31">
        <v>1</v>
      </c>
    </row>
    <row r="32" spans="1:14" x14ac:dyDescent="0.25">
      <c r="A32" s="16"/>
      <c r="B32" s="51" t="s">
        <v>446</v>
      </c>
      <c r="C32" s="17">
        <v>52</v>
      </c>
      <c r="D32" s="21" t="s">
        <v>434</v>
      </c>
      <c r="E32" s="21" t="s">
        <v>447</v>
      </c>
      <c r="F32" s="16"/>
      <c r="G32" s="16"/>
      <c r="H32" s="16"/>
      <c r="I32" s="25" t="s">
        <v>365</v>
      </c>
      <c r="J32" s="52" t="s">
        <v>367</v>
      </c>
      <c r="K32" s="54" t="s">
        <v>366</v>
      </c>
      <c r="L32" s="23" t="s">
        <v>368</v>
      </c>
      <c r="M32">
        <f>353-302+1</f>
        <v>52</v>
      </c>
      <c r="N32">
        <f>3219-3168+1</f>
        <v>52</v>
      </c>
    </row>
    <row r="33" spans="1:14" x14ac:dyDescent="0.25">
      <c r="A33" s="16"/>
      <c r="B33" s="53" t="s">
        <v>448</v>
      </c>
      <c r="C33" s="17">
        <v>52</v>
      </c>
      <c r="D33" s="21" t="s">
        <v>434</v>
      </c>
      <c r="E33" s="21" t="s">
        <v>449</v>
      </c>
      <c r="F33" s="16"/>
      <c r="G33" s="16"/>
      <c r="H33" s="16"/>
      <c r="I33" s="25" t="s">
        <v>450</v>
      </c>
      <c r="J33" s="25" t="s">
        <v>502</v>
      </c>
      <c r="K33" s="23" t="s">
        <v>451</v>
      </c>
      <c r="L33" s="23" t="s">
        <v>553</v>
      </c>
      <c r="M33">
        <f>3271-3220+1</f>
        <v>52</v>
      </c>
      <c r="N33">
        <f>405-354+1</f>
        <v>52</v>
      </c>
    </row>
  </sheetData>
  <mergeCells count="2">
    <mergeCell ref="A1:C1"/>
    <mergeCell ref="F1:H1"/>
  </mergeCells>
  <pageMargins left="0.7" right="0.7" top="0.75" bottom="0.75" header="0.3" footer="0.3"/>
  <pageSetup paperSize="9" orientation="portrait" horizontalDpi="240" verticalDpi="14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CNTN</vt:lpstr>
      <vt:lpstr>in bang</vt:lpstr>
      <vt:lpstr>sc</vt:lpstr>
      <vt:lpstr>tt</vt:lpstr>
      <vt:lpstr>tk</vt:lpstr>
      <vt:lpstr>sc!Print_Titles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2025-07-16T01:59:55Z</cp:lastPrinted>
  <dcterms:created xsi:type="dcterms:W3CDTF">2025-06-27T08:40:45Z</dcterms:created>
  <dcterms:modified xsi:type="dcterms:W3CDTF">2025-07-18T09:21:09Z</dcterms:modified>
</cp:coreProperties>
</file>