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Thong ke nhà " sheetId="1" r:id="rId1"/>
    <sheet name="Cũ" sheetId="2" r:id="rId2"/>
    <sheet name="Sheet1" sheetId="3" r:id="rId3"/>
    <sheet name="Sheet3" sheetId="4" r:id="rId4"/>
    <sheet name="Sheet2" sheetId="5" r:id="rId5"/>
  </sheets>
  <definedNames>
    <definedName name="_xlnm.Print_Area" localSheetId="0">'Thong ke nhà '!$A$1:$Q$48</definedName>
  </definedNames>
  <calcPr fullCalcOnLoad="1"/>
</workbook>
</file>

<file path=xl/sharedStrings.xml><?xml version="1.0" encoding="utf-8"?>
<sst xmlns="http://schemas.openxmlformats.org/spreadsheetml/2006/main" count="351" uniqueCount="150">
  <si>
    <t>TRƯỜNG CAO ĐẲNG SƠN LA</t>
  </si>
  <si>
    <t>I- Về đất đai (Có giấy CN quyền SDD)</t>
  </si>
  <si>
    <t>a- Diện tích khuôn viên đất: 112.047,00 m2.</t>
  </si>
  <si>
    <t>b- Giá trị theo sổ kế toán: 82.902.680,00 ngàn đồng.</t>
  </si>
  <si>
    <t>II- Về nhà cửa</t>
  </si>
  <si>
    <t>TT</t>
  </si>
  <si>
    <t>TÀI SẢN</t>
  </si>
  <si>
    <t>TỔNG SỐ HỌC SINH CỦA HỆ ĐÀO TẠO</t>
  </si>
  <si>
    <t>CẤP HẠNG</t>
  </si>
  <si>
    <t>SỐ LƯỢNG</t>
  </si>
  <si>
    <t>NĂM XÂY DỰNG</t>
  </si>
  <si>
    <t>SỐ TẦNG</t>
  </si>
  <si>
    <t>NGÀY, THÁNG, NĂM SỬ DỤNG</t>
  </si>
  <si>
    <t>DIỆN TÍCH XÂY DỰNG
(m2)</t>
  </si>
  <si>
    <t>TỔNG DIỆN TÍCH SÀN XÂY DỰNG
(m2)</t>
  </si>
  <si>
    <t>SỐ PHÒNG HỌC CỦA TỪNG NHÀ</t>
  </si>
  <si>
    <t>DIỆN TÍCH PHÒNG HỌC (m2/phòng)</t>
  </si>
  <si>
    <t>SỐ HỌC SINH     /PHÒNG HỌC</t>
  </si>
  <si>
    <t xml:space="preserve">THỜI GIAN HỌC </t>
  </si>
  <si>
    <t>GIÁ TRỊ THEO SỔ KẾ TOÁN
(ngàn đồng)</t>
  </si>
  <si>
    <t>TỔNG SỐ HỌC SINH</t>
  </si>
  <si>
    <t>NGUYÊN GIÁ</t>
  </si>
  <si>
    <t>Giá trị còn lại</t>
  </si>
  <si>
    <t>SÁNG</t>
  </si>
  <si>
    <t xml:space="preserve">CHIỀU </t>
  </si>
  <si>
    <t>TỐI</t>
  </si>
  <si>
    <t>Nguồn NS</t>
  </si>
  <si>
    <t>Nhà làm việc + Lớp học đang sử dụng</t>
  </si>
  <si>
    <t>Nhà khoa  tiểu học mầm non</t>
  </si>
  <si>
    <t>III</t>
  </si>
  <si>
    <t>Nhà khối học chuyên dụng</t>
  </si>
  <si>
    <t>IV</t>
  </si>
  <si>
    <t xml:space="preserve">Nhà khoa học xã hội nhân văn </t>
  </si>
  <si>
    <t>Nhà thực hành tiểu học mầm non</t>
  </si>
  <si>
    <t>Nhà Hội trường 900 chỗ</t>
  </si>
  <si>
    <t xml:space="preserve">Nhà giảng đường 100 chỗ </t>
  </si>
  <si>
    <t>Nhà khoa học tự nhiên</t>
  </si>
  <si>
    <t xml:space="preserve">Nhà hiệu bộ </t>
  </si>
  <si>
    <t>Nhà Trung tâm thông tin thư viện</t>
  </si>
  <si>
    <t xml:space="preserve">Nhà tập thể dục thể thao  </t>
  </si>
  <si>
    <t>Ghi chú:</t>
  </si>
  <si>
    <t>Cột số 3: Ghi rõ số học sinh của hê đào tạo theo từng khoa.</t>
  </si>
  <si>
    <t>Cột số 13: Ghi rõ phòng học chứa được bao nhiêu học sinh.</t>
  </si>
  <si>
    <t>Cột số: 14;15;16 ghi rõ bao nhiêu lớp học buổi: Sáng; Chiều; Tối của từng nhà.</t>
  </si>
  <si>
    <r>
      <t xml:space="preserve">Số Học viên Lào 3 lớp = 116HV; Hệ đào tạo vừa học vừa làm: 31 lớp = 1.457 HV; Bồi dưỡng ngắn hạn Tin học- Ngoại ngữ: 3 lớp = 290 học viên  </t>
    </r>
    <r>
      <rPr>
        <b/>
        <i/>
        <sz val="14"/>
        <rFont val="Times New Roman"/>
        <family val="1"/>
      </rPr>
      <t xml:space="preserve">(Số học viên này bố trí học tại nhà nào của khoa nào, thời gian học sáng hay chiều) </t>
    </r>
  </si>
  <si>
    <t>Tổng số sinh viên:    5.656 sinh viên, học viên</t>
  </si>
  <si>
    <t xml:space="preserve">Tổng số lớp học 146 lớp. Trong đó: Hệ đào tạo Sư phạm 43 lớp = 1.405 SV; Hệ ngoài sư phạm: 67 lớp = 2.084 SV; Sinh viên Lào: 9 lớp = 304SV; </t>
  </si>
  <si>
    <t xml:space="preserve">Học viên Lào 3 lớp = 116HV; Hệ đào tạo vừa học vừa làm: 31 lớp = 1.457 HV; Bồi dưỡng ngắn hạn Tin học- Ngoại ngữ: 3 lớp = 290 học viên </t>
  </si>
  <si>
    <t>Thời gian học trong tuần, tháng: Học 02 ca (sáng, chiều); tuần học 05 ngày</t>
  </si>
  <si>
    <t>Số lượng cán bộ viên chức hiện có: 289 người</t>
  </si>
  <si>
    <t>02</t>
  </si>
  <si>
    <t>40-60</t>
  </si>
  <si>
    <t>100</t>
  </si>
  <si>
    <t>x</t>
  </si>
  <si>
    <t>Nhà thí nghiệm Thư viện (Nhà T)</t>
  </si>
  <si>
    <t>Phòng thực hành</t>
  </si>
  <si>
    <t>Nhà học chính (B)</t>
  </si>
  <si>
    <t>P Thực hành</t>
  </si>
  <si>
    <t>30,</t>
  </si>
  <si>
    <t>30-50</t>
  </si>
  <si>
    <t xml:space="preserve">có đào tạo thêm ngày nghỉ </t>
  </si>
  <si>
    <t>Đào tạo ngày nghỉ đối với hệ</t>
  </si>
  <si>
    <t>Riêng nhà B và Nhà T đào tạo cả ngày thứ bẩy, chủ nhật. Hệ đaò tạo là hệ liên thông, vừa học vừa làm; bồi dưỡng ngắn hạn tại trường</t>
  </si>
  <si>
    <t>14 phòng 50m2; 4 phòng 74m2</t>
  </si>
  <si>
    <t>9 phòng 44 m2, 1 phòng 66m2</t>
  </si>
  <si>
    <t>9 phòng 44 m2, 2 phòng 74m2</t>
  </si>
  <si>
    <t>4 phòng 74 m2, 2 phòng 44m2</t>
  </si>
  <si>
    <t>15 phòng 44 m2, 2 phòng 74 m2, 01 phòng 90 m2</t>
  </si>
  <si>
    <t>02 phòng 100 m2</t>
  </si>
  <si>
    <t>3 phòng 55m2, 3 phòng 70 m2</t>
  </si>
  <si>
    <t>2 phòng 44 m2, 1 phòng 74 m2</t>
  </si>
  <si>
    <t>1,400 (được sử dụng thường xuyên theo KH đào tạo)</t>
  </si>
  <si>
    <t>GHI CHÚ</t>
  </si>
  <si>
    <t>Tổng cộng</t>
  </si>
  <si>
    <t>SỐ HS /P HỌC</t>
  </si>
  <si>
    <r>
      <rPr>
        <sz val="11"/>
        <color indexed="10"/>
        <rFont val="Times New Roman"/>
        <family val="1"/>
      </rPr>
      <t>15</t>
    </r>
    <r>
      <rPr>
        <sz val="11"/>
        <rFont val="Times New Roman"/>
        <family val="1"/>
      </rPr>
      <t xml:space="preserve"> phòng 44 m2, 2 phòng 74 m2, 01 phòng 90 m2</t>
    </r>
  </si>
  <si>
    <t>Câu lạc bộ - trung tâm dịch vụ thanh thiếu niên</t>
  </si>
  <si>
    <t xml:space="preserve">Nhà </t>
  </si>
  <si>
    <t>Nhà khách</t>
  </si>
  <si>
    <r>
      <t>Nhà hiệu bộ</t>
    </r>
    <r>
      <rPr>
        <sz val="11"/>
        <color indexed="10"/>
        <rFont val="Times New Roman"/>
        <family val="1"/>
      </rPr>
      <t xml:space="preserve"> (nhà H)</t>
    </r>
  </si>
  <si>
    <t>Nhà khoa  tiểu học mầm non (Nhà B5)</t>
  </si>
  <si>
    <t>Nhà học chính (B0)</t>
  </si>
  <si>
    <t>Nhà khoa học xã hội nhân văn (Nhà B3)</t>
  </si>
  <si>
    <t>Nhà thực hành tiểu học mầm non (Nhà B6)</t>
  </si>
  <si>
    <t>Nhà giảng đường 100 chỗ (Nhà B2)</t>
  </si>
  <si>
    <t>Nhà khoa học tự nhiên (Nhà B1)</t>
  </si>
  <si>
    <t>Nhà khối học chuyên dụng (Nhà B4)</t>
  </si>
  <si>
    <t>Ký túc xá số 1 (A1)</t>
  </si>
  <si>
    <t>Ký túc xá Lao (A5)</t>
  </si>
  <si>
    <t>Ký túc xá số 2 (A2)</t>
  </si>
  <si>
    <t>Ký túc xá số 3 (A3)</t>
  </si>
  <si>
    <t>Ký túc xá số 4 (A4)</t>
  </si>
  <si>
    <t>Nhà nấm, công trình phụ</t>
  </si>
  <si>
    <t>Nhà ăn 2 tầng</t>
  </si>
  <si>
    <t>Nhà ăn học sinh</t>
  </si>
  <si>
    <t>Nhà lưới cao cấp, nhà kho bảo quản</t>
  </si>
  <si>
    <t>Tiện tích + Sân thể thao</t>
  </si>
  <si>
    <t>Khu thực nghiệm rèn nghề khoa nông lâm+ Kè chắn đất, sân, đường bê tông (Khu thực hành)</t>
  </si>
  <si>
    <t>Vườn thực nghiệm khoa nông lâm</t>
  </si>
  <si>
    <t>Nhà, công trình xây dựng, vật kiến trúc</t>
  </si>
  <si>
    <t>Cấp hạng</t>
  </si>
  <si>
    <t>Số tầng</t>
  </si>
  <si>
    <t>Năm sử dụng</t>
  </si>
  <si>
    <t>Diện tích xây dựng (m2)</t>
  </si>
  <si>
    <t>Tổng diện tích sàn xây dựng
(m2)</t>
  </si>
  <si>
    <t xml:space="preserve">Số phòng học (phòng) </t>
  </si>
  <si>
    <t>Diện tích phòng học (m2/phòng)</t>
  </si>
  <si>
    <t>Số học sinh/phòng học</t>
  </si>
  <si>
    <t xml:space="preserve">Ghi chú: </t>
  </si>
  <si>
    <t>Diện tích sàn các phòng học lý thuyết thực hành</t>
  </si>
  <si>
    <t>- Diện tích phòng học, xưởng dùng cho học tập, giảng dạy: 16.029 m2</t>
  </si>
  <si>
    <t>+ Diện tích sàn các phòng học lý thuyết thực hành các nhà B0, B1, B2, B3, B4, B5, B6, T: 14.948 m2</t>
  </si>
  <si>
    <t>+ Diện tích 03 nhà lưới (648 m2), nhà nấm, công trình phụ (233m2), nhà chăn nuôi thuộc vườn thực hành nông lâm (200m2) là: 1.081 m2</t>
  </si>
  <si>
    <t>- Số phòng học lý thuyết, thực hành: 72 phòng với 3.931 m2 sử dụng.</t>
  </si>
  <si>
    <t>2 phòng 44 m2, 1 phòng 74 m2; 01 phòng 90 m2</t>
  </si>
  <si>
    <t>- Tổng diện tích phòng học lý thuyết, thực hành và phòng học, xưởng dùng thực tập, giảng dạy: 19.960 m2</t>
  </si>
  <si>
    <r>
      <t>PHÒNG QU</t>
    </r>
    <r>
      <rPr>
        <b/>
        <u val="single"/>
        <sz val="12"/>
        <rFont val="Times New Roman"/>
        <family val="1"/>
      </rPr>
      <t>ẢN TRỊ- T</t>
    </r>
    <r>
      <rPr>
        <b/>
        <sz val="12"/>
        <rFont val="Times New Roman"/>
        <family val="1"/>
      </rPr>
      <t>HIẾT BỊ</t>
    </r>
  </si>
  <si>
    <t>Trưởng Phòng</t>
  </si>
  <si>
    <t>Sơn La, ngày 15 tháng 7 năm 2020</t>
  </si>
  <si>
    <t>Thống kê số lượng, diện tích, vị trí của phòng học, phòng thí nghiệm, xưởng thực hành, phòng học chuyên môn hóa phục vụ đào tạo</t>
  </si>
  <si>
    <t>(Đã ký)</t>
  </si>
  <si>
    <t>B0</t>
  </si>
  <si>
    <t>B1</t>
  </si>
  <si>
    <t>B2</t>
  </si>
  <si>
    <t>B3</t>
  </si>
  <si>
    <t>B4</t>
  </si>
  <si>
    <t>B5</t>
  </si>
  <si>
    <t>B6</t>
  </si>
  <si>
    <t>Nhà khoa  tiểu học mầm non (Nhà B6)</t>
  </si>
  <si>
    <t>Nhà thực hành tiểu học mầm non (Nhà B5)</t>
  </si>
  <si>
    <t>T</t>
  </si>
  <si>
    <t>Danh mục công trình</t>
  </si>
  <si>
    <t>Năm đưa vào sử dụng</t>
  </si>
  <si>
    <t>Cấp Công trình</t>
  </si>
  <si>
    <t>Diện tích sử dụng</t>
  </si>
  <si>
    <t>Diện tích chiếm đất</t>
  </si>
  <si>
    <t>I</t>
  </si>
  <si>
    <t xml:space="preserve">Các khu nhà </t>
  </si>
  <si>
    <t>chuyên dụng</t>
  </si>
  <si>
    <r>
      <t>Nhà hiệu bộ</t>
    </r>
    <r>
      <rPr>
        <sz val="13"/>
        <color indexed="10"/>
        <rFont val="Times New Roman"/>
        <family val="1"/>
      </rPr>
      <t xml:space="preserve"> (nhà H)</t>
    </r>
  </si>
  <si>
    <t>1 </t>
  </si>
  <si>
    <t> IV</t>
  </si>
  <si>
    <t> 1</t>
  </si>
  <si>
    <t>IV </t>
  </si>
  <si>
    <t>II</t>
  </si>
  <si>
    <t>Tài sản khác</t>
  </si>
  <si>
    <t>Nhà để xe của HSSV</t>
  </si>
  <si>
    <t>Nhà để xe của Giáo viên</t>
  </si>
  <si>
    <t>Trạm biến áp 3 pha 1000KVA;  22/0.4kV</t>
  </si>
  <si>
    <t>9.24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</si>
</sst>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42A]#,##0.00;\-#,##0.00"/>
    <numFmt numFmtId="173" formatCode="[$-1042A]#,##0;\-#,##0"/>
    <numFmt numFmtId="174" formatCode="[$-1042A]#,##0.0;\-#,##0.0"/>
    <numFmt numFmtId="175" formatCode="#,##0.0"/>
    <numFmt numFmtId="176" formatCode="#,##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7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name val="Times New Roman"/>
      <family val="1"/>
    </font>
    <font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color rgb="FF0D0D0D"/>
      <name val="Times New Roman"/>
      <family val="1"/>
    </font>
    <font>
      <sz val="13"/>
      <color rgb="FF0D0D0D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1" fillId="32" borderId="7" applyNumberFormat="0" applyFont="0" applyAlignment="0" applyProtection="0"/>
    <xf numFmtId="0" fontId="73" fillId="27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172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172" fontId="5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172" fontId="5" fillId="0" borderId="0" xfId="0" applyNumberFormat="1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2" fontId="12" fillId="0" borderId="0" xfId="0" applyNumberFormat="1" applyFont="1" applyBorder="1" applyAlignment="1" applyProtection="1">
      <alignment vertical="top" wrapText="1" readingOrder="1"/>
      <protection locked="0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72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6" fillId="0" borderId="0" xfId="0" applyFont="1" applyAlignment="1">
      <alignment/>
    </xf>
    <xf numFmtId="172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3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3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3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3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172" fontId="11" fillId="0" borderId="10" xfId="0" applyNumberFormat="1" applyFont="1" applyBorder="1" applyAlignment="1" applyProtection="1">
      <alignment vertical="top" wrapText="1" readingOrder="1"/>
      <protection locked="0"/>
    </xf>
    <xf numFmtId="172" fontId="11" fillId="0" borderId="10" xfId="0" applyNumberFormat="1" applyFont="1" applyBorder="1" applyAlignment="1" applyProtection="1">
      <alignment vertical="top" wrapText="1" readingOrder="1"/>
      <protection locked="0"/>
    </xf>
    <xf numFmtId="0" fontId="11" fillId="0" borderId="10" xfId="0" applyFont="1" applyBorder="1" applyAlignment="1">
      <alignment/>
    </xf>
    <xf numFmtId="172" fontId="3" fillId="0" borderId="10" xfId="0" applyNumberFormat="1" applyFont="1" applyBorder="1" applyAlignment="1" applyProtection="1">
      <alignment horizontal="center" vertical="top" wrapText="1" readingOrder="1"/>
      <protection locked="0"/>
    </xf>
    <xf numFmtId="172" fontId="11" fillId="0" borderId="10" xfId="0" applyNumberFormat="1" applyFont="1" applyBorder="1" applyAlignment="1" applyProtection="1">
      <alignment horizontal="center" vertical="top" wrapText="1" readingOrder="1"/>
      <protection locked="0"/>
    </xf>
    <xf numFmtId="172" fontId="11" fillId="0" borderId="10" xfId="0" applyNumberFormat="1" applyFont="1" applyBorder="1" applyAlignment="1" applyProtection="1">
      <alignment horizontal="center" vertical="top" wrapText="1" readingOrder="1"/>
      <protection locked="0"/>
    </xf>
    <xf numFmtId="3" fontId="11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>
      <alignment vertical="center"/>
    </xf>
    <xf numFmtId="3" fontId="3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3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3" fillId="0" borderId="10" xfId="0" applyNumberFormat="1" applyFont="1" applyBorder="1" applyAlignment="1" applyProtection="1">
      <alignment vertical="top" wrapText="1" readingOrder="1"/>
      <protection locked="0"/>
    </xf>
    <xf numFmtId="0" fontId="11" fillId="0" borderId="10" xfId="0" applyFont="1" applyBorder="1" applyAlignment="1" applyProtection="1">
      <alignment horizontal="left" vertical="center" wrapText="1" readingOrder="1"/>
      <protection locked="0"/>
    </xf>
    <xf numFmtId="3" fontId="1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0" xfId="0" applyFont="1" applyBorder="1" applyAlignment="1" applyProtection="1">
      <alignment horizontal="center" vertical="top" wrapText="1" readingOrder="1"/>
      <protection locked="0"/>
    </xf>
    <xf numFmtId="0" fontId="11" fillId="0" borderId="10" xfId="0" applyFont="1" applyBorder="1" applyAlignment="1" applyProtection="1">
      <alignment vertical="top" wrapText="1" readingOrder="1"/>
      <protection locked="0"/>
    </xf>
    <xf numFmtId="3" fontId="11" fillId="0" borderId="10" xfId="0" applyNumberFormat="1" applyFont="1" applyBorder="1" applyAlignment="1" applyProtection="1">
      <alignment horizontal="right" vertical="top" wrapText="1" readingOrder="1"/>
      <protection locked="0"/>
    </xf>
    <xf numFmtId="3" fontId="11" fillId="0" borderId="10" xfId="0" applyNumberFormat="1" applyFont="1" applyBorder="1" applyAlignment="1" applyProtection="1" quotePrefix="1">
      <alignment horizontal="center" vertical="center" wrapText="1" readingOrder="1"/>
      <protection locked="0"/>
    </xf>
    <xf numFmtId="3" fontId="11" fillId="0" borderId="10" xfId="0" applyNumberFormat="1" applyFont="1" applyBorder="1" applyAlignment="1" applyProtection="1" quotePrefix="1">
      <alignment horizontal="right" vertical="top" wrapText="1" readingOrder="1"/>
      <protection locked="0"/>
    </xf>
    <xf numFmtId="3" fontId="3" fillId="0" borderId="10" xfId="0" applyNumberFormat="1" applyFont="1" applyBorder="1" applyAlignment="1" applyProtection="1" quotePrefix="1">
      <alignment horizontal="right" vertical="top" wrapText="1" readingOrder="1"/>
      <protection locked="0"/>
    </xf>
    <xf numFmtId="0" fontId="11" fillId="0" borderId="10" xfId="0" applyFont="1" applyBorder="1" applyAlignment="1" applyProtection="1">
      <alignment horizontal="left" vertical="center" wrapText="1" readingOrder="1"/>
      <protection locked="0"/>
    </xf>
    <xf numFmtId="3" fontId="1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0" xfId="0" applyFont="1" applyBorder="1" applyAlignment="1" applyProtection="1">
      <alignment horizontal="center" vertical="top" wrapText="1" readingOrder="1"/>
      <protection locked="0"/>
    </xf>
    <xf numFmtId="0" fontId="11" fillId="0" borderId="10" xfId="0" applyFont="1" applyBorder="1" applyAlignment="1" applyProtection="1">
      <alignment vertical="top" wrapText="1" readingOrder="1"/>
      <protection locked="0"/>
    </xf>
    <xf numFmtId="3" fontId="11" fillId="0" borderId="10" xfId="0" applyNumberFormat="1" applyFont="1" applyBorder="1" applyAlignment="1" applyProtection="1">
      <alignment horizontal="right" vertical="top" wrapText="1" readingOrder="1"/>
      <protection locked="0"/>
    </xf>
    <xf numFmtId="3" fontId="11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2" fontId="11" fillId="0" borderId="10" xfId="0" applyNumberFormat="1" applyFont="1" applyBorder="1" applyAlignment="1" applyProtection="1">
      <alignment vertical="top" wrapText="1" readingOrder="1"/>
      <protection locked="0"/>
    </xf>
    <xf numFmtId="0" fontId="11" fillId="0" borderId="10" xfId="0" applyFont="1" applyBorder="1" applyAlignment="1">
      <alignment/>
    </xf>
    <xf numFmtId="0" fontId="0" fillId="33" borderId="0" xfId="0" applyFill="1" applyAlignment="1">
      <alignment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 applyProtection="1">
      <alignment horizontal="left" vertical="center" wrapText="1" readingOrder="1"/>
      <protection locked="0"/>
    </xf>
    <xf numFmtId="0" fontId="24" fillId="0" borderId="10" xfId="0" applyFont="1" applyBorder="1" applyAlignment="1" applyProtection="1">
      <alignment horizontal="center" vertical="top" wrapText="1" readingOrder="1"/>
      <protection locked="0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horizontal="left" vertical="center" wrapText="1" readingOrder="1"/>
      <protection locked="0"/>
    </xf>
    <xf numFmtId="3" fontId="26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6" fillId="0" borderId="10" xfId="0" applyFont="1" applyBorder="1" applyAlignment="1" applyProtection="1">
      <alignment horizontal="center" vertical="top" wrapText="1" readingOrder="1"/>
      <protection locked="0"/>
    </xf>
    <xf numFmtId="0" fontId="26" fillId="0" borderId="10" xfId="0" applyFont="1" applyBorder="1" applyAlignment="1" applyProtection="1">
      <alignment vertical="top" wrapText="1" readingOrder="1"/>
      <protection locked="0"/>
    </xf>
    <xf numFmtId="3" fontId="26" fillId="0" borderId="10" xfId="0" applyNumberFormat="1" applyFont="1" applyBorder="1" applyAlignment="1" applyProtection="1">
      <alignment horizontal="right" vertical="top" wrapText="1" readingOrder="1"/>
      <protection locked="0"/>
    </xf>
    <xf numFmtId="172" fontId="26" fillId="0" borderId="10" xfId="0" applyNumberFormat="1" applyFont="1" applyBorder="1" applyAlignment="1" applyProtection="1">
      <alignment horizontal="center" vertical="top" wrapText="1" readingOrder="1"/>
      <protection locked="0"/>
    </xf>
    <xf numFmtId="3" fontId="25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 applyProtection="1">
      <alignment horizontal="left" vertical="center" wrapText="1" readingOrder="1"/>
      <protection locked="0"/>
    </xf>
    <xf numFmtId="3" fontId="2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5" fillId="0" borderId="10" xfId="0" applyFont="1" applyBorder="1" applyAlignment="1" applyProtection="1">
      <alignment horizontal="center" vertical="top" wrapText="1" readingOrder="1"/>
      <protection locked="0"/>
    </xf>
    <xf numFmtId="0" fontId="25" fillId="0" borderId="10" xfId="0" applyFont="1" applyBorder="1" applyAlignment="1" applyProtection="1">
      <alignment vertical="top" wrapText="1" readingOrder="1"/>
      <protection locked="0"/>
    </xf>
    <xf numFmtId="3" fontId="25" fillId="0" borderId="10" xfId="0" applyNumberFormat="1" applyFont="1" applyBorder="1" applyAlignment="1" applyProtection="1">
      <alignment horizontal="right" vertical="top" wrapText="1" readingOrder="1"/>
      <protection locked="0"/>
    </xf>
    <xf numFmtId="3" fontId="25" fillId="0" borderId="10" xfId="0" applyNumberFormat="1" applyFont="1" applyBorder="1" applyAlignment="1" applyProtection="1" quotePrefix="1">
      <alignment horizontal="center" vertical="center" wrapText="1" readingOrder="1"/>
      <protection locked="0"/>
    </xf>
    <xf numFmtId="172" fontId="25" fillId="0" borderId="10" xfId="0" applyNumberFormat="1" applyFont="1" applyBorder="1" applyAlignment="1" applyProtection="1">
      <alignment horizontal="center" vertical="top" wrapText="1" readingOrder="1"/>
      <protection locked="0"/>
    </xf>
    <xf numFmtId="3" fontId="25" fillId="0" borderId="10" xfId="0" applyNumberFormat="1" applyFont="1" applyBorder="1" applyAlignment="1" applyProtection="1" quotePrefix="1">
      <alignment horizontal="right" vertical="top" wrapText="1" readingOrder="1"/>
      <protection locked="0"/>
    </xf>
    <xf numFmtId="3" fontId="26" fillId="0" borderId="10" xfId="0" applyNumberFormat="1" applyFont="1" applyBorder="1" applyAlignment="1" applyProtection="1" quotePrefix="1">
      <alignment horizontal="right" vertical="top" wrapText="1" readingOrder="1"/>
      <protection locked="0"/>
    </xf>
    <xf numFmtId="0" fontId="27" fillId="0" borderId="10" xfId="0" applyFont="1" applyBorder="1" applyAlignment="1" applyProtection="1">
      <alignment horizontal="left" vertical="center" wrapText="1" readingOrder="1"/>
      <protection locked="0"/>
    </xf>
    <xf numFmtId="3" fontId="2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7" fillId="0" borderId="10" xfId="0" applyFont="1" applyBorder="1" applyAlignment="1" applyProtection="1">
      <alignment horizontal="center" vertical="top" wrapText="1" readingOrder="1"/>
      <protection locked="0"/>
    </xf>
    <xf numFmtId="0" fontId="27" fillId="0" borderId="10" xfId="0" applyFont="1" applyBorder="1" applyAlignment="1" applyProtection="1">
      <alignment vertical="top" wrapText="1" readingOrder="1"/>
      <protection locked="0"/>
    </xf>
    <xf numFmtId="3" fontId="27" fillId="0" borderId="10" xfId="0" applyNumberFormat="1" applyFont="1" applyBorder="1" applyAlignment="1" applyProtection="1">
      <alignment horizontal="right" vertical="top" wrapText="1" readingOrder="1"/>
      <protection locked="0"/>
    </xf>
    <xf numFmtId="172" fontId="27" fillId="0" borderId="10" xfId="0" applyNumberFormat="1" applyFont="1" applyBorder="1" applyAlignment="1" applyProtection="1">
      <alignment vertical="top" wrapText="1" readingOrder="1"/>
      <protection locked="0"/>
    </xf>
    <xf numFmtId="173" fontId="27" fillId="0" borderId="10" xfId="0" applyNumberFormat="1" applyFont="1" applyBorder="1" applyAlignment="1" applyProtection="1">
      <alignment vertical="top" wrapText="1" readingOrder="1"/>
      <protection locked="0"/>
    </xf>
    <xf numFmtId="0" fontId="24" fillId="0" borderId="10" xfId="0" applyFont="1" applyBorder="1" applyAlignment="1" applyProtection="1">
      <alignment horizontal="center" vertical="center" wrapText="1" readingOrder="1"/>
      <protection locked="0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 applyProtection="1">
      <alignment horizontal="center" vertical="center" wrapText="1" readingOrder="1"/>
      <protection locked="0"/>
    </xf>
    <xf numFmtId="0" fontId="32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3" fontId="78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34" fillId="0" borderId="10" xfId="0" applyNumberFormat="1" applyFont="1" applyBorder="1" applyAlignment="1" applyProtection="1">
      <alignment vertical="top" wrapText="1" readingOrder="1"/>
      <protection locked="0"/>
    </xf>
    <xf numFmtId="173" fontId="33" fillId="0" borderId="10" xfId="0" applyNumberFormat="1" applyFont="1" applyBorder="1" applyAlignment="1" applyProtection="1">
      <alignment vertical="top" wrapText="1" readingOrder="1"/>
      <protection locked="0"/>
    </xf>
    <xf numFmtId="0" fontId="19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3" fillId="0" borderId="10" xfId="0" applyFont="1" applyBorder="1" applyAlignment="1" applyProtection="1">
      <alignment horizontal="left" vertical="center" wrapText="1" readingOrder="1"/>
      <protection locked="0"/>
    </xf>
    <xf numFmtId="0" fontId="12" fillId="0" borderId="11" xfId="0" applyFont="1" applyBorder="1" applyAlignment="1" applyProtection="1">
      <alignment vertical="center" wrapText="1" readingOrder="1"/>
      <protection locked="0"/>
    </xf>
    <xf numFmtId="0" fontId="5" fillId="0" borderId="0" xfId="0" applyFont="1" applyFill="1" applyBorder="1" applyAlignment="1" applyProtection="1">
      <alignment vertical="center" wrapText="1" readingOrder="1"/>
      <protection locked="0"/>
    </xf>
    <xf numFmtId="0" fontId="79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79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79" fillId="0" borderId="0" xfId="0" applyFont="1" applyAlignment="1" quotePrefix="1">
      <alignment horizontal="left" wrapText="1"/>
    </xf>
    <xf numFmtId="0" fontId="79" fillId="0" borderId="0" xfId="0" applyFont="1" applyAlignment="1">
      <alignment horizontal="justify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79" fillId="0" borderId="0" xfId="0" applyFont="1" applyAlignment="1">
      <alignment horizontal="left" wrapText="1"/>
    </xf>
    <xf numFmtId="3" fontId="27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3" fontId="26" fillId="0" borderId="10" xfId="0" applyNumberFormat="1" applyFont="1" applyBorder="1" applyAlignment="1" applyProtection="1">
      <alignment horizontal="center" vertical="top" wrapText="1"/>
      <protection locked="0"/>
    </xf>
    <xf numFmtId="3" fontId="26" fillId="0" borderId="10" xfId="0" applyNumberFormat="1" applyFont="1" applyBorder="1" applyAlignment="1" applyProtection="1" quotePrefix="1">
      <alignment horizontal="center" vertical="top" wrapText="1"/>
      <protection locked="0"/>
    </xf>
    <xf numFmtId="3" fontId="25" fillId="0" borderId="10" xfId="0" applyNumberFormat="1" applyFont="1" applyBorder="1" applyAlignment="1" applyProtection="1">
      <alignment horizontal="center" vertical="top" wrapText="1"/>
      <protection locked="0"/>
    </xf>
    <xf numFmtId="3" fontId="25" fillId="0" borderId="10" xfId="0" applyNumberFormat="1" applyFont="1" applyBorder="1" applyAlignment="1" applyProtection="1" quotePrefix="1">
      <alignment horizontal="center" vertical="top" wrapText="1"/>
      <protection locked="0"/>
    </xf>
    <xf numFmtId="3" fontId="27" fillId="0" borderId="10" xfId="0" applyNumberFormat="1" applyFont="1" applyBorder="1" applyAlignment="1" applyProtection="1">
      <alignment horizontal="center" vertical="top" wrapText="1"/>
      <protection locked="0"/>
    </xf>
    <xf numFmtId="172" fontId="27" fillId="0" borderId="10" xfId="0" applyNumberFormat="1" applyFont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Alignment="1">
      <alignment horizontal="center"/>
    </xf>
    <xf numFmtId="0" fontId="79" fillId="0" borderId="0" xfId="0" applyFont="1" applyAlignment="1" quotePrefix="1">
      <alignment horizontal="center" wrapText="1"/>
    </xf>
    <xf numFmtId="0" fontId="0" fillId="0" borderId="0" xfId="0" applyAlignment="1">
      <alignment horizontal="center"/>
    </xf>
    <xf numFmtId="3" fontId="22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79" fillId="0" borderId="0" xfId="0" applyFont="1" applyAlignment="1" quotePrefix="1">
      <alignment horizontal="left" wrapText="1"/>
    </xf>
    <xf numFmtId="177" fontId="79" fillId="34" borderId="0" xfId="0" applyNumberFormat="1" applyFont="1" applyFill="1" applyAlignment="1">
      <alignment/>
    </xf>
    <xf numFmtId="0" fontId="81" fillId="0" borderId="12" xfId="0" applyFont="1" applyBorder="1" applyAlignment="1">
      <alignment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/>
    </xf>
    <xf numFmtId="0" fontId="83" fillId="0" borderId="15" xfId="0" applyFont="1" applyBorder="1" applyAlignment="1">
      <alignment vertical="center" wrapText="1"/>
    </xf>
    <xf numFmtId="0" fontId="83" fillId="0" borderId="15" xfId="0" applyFont="1" applyBorder="1" applyAlignment="1">
      <alignment horizontal="center" vertical="center"/>
    </xf>
    <xf numFmtId="3" fontId="83" fillId="35" borderId="15" xfId="0" applyNumberFormat="1" applyFont="1" applyFill="1" applyBorder="1" applyAlignment="1">
      <alignment horizontal="right" vertical="center"/>
    </xf>
    <xf numFmtId="0" fontId="83" fillId="35" borderId="15" xfId="0" applyFont="1" applyFill="1" applyBorder="1" applyAlignment="1">
      <alignment horizontal="center" vertical="center"/>
    </xf>
    <xf numFmtId="3" fontId="83" fillId="35" borderId="15" xfId="0" applyNumberFormat="1" applyFont="1" applyFill="1" applyBorder="1" applyAlignment="1">
      <alignment horizontal="center" vertical="center"/>
    </xf>
    <xf numFmtId="0" fontId="83" fillId="35" borderId="15" xfId="0" applyFont="1" applyFill="1" applyBorder="1" applyAlignment="1">
      <alignment horizontal="right" vertical="center"/>
    </xf>
    <xf numFmtId="0" fontId="84" fillId="0" borderId="15" xfId="0" applyFont="1" applyBorder="1" applyAlignment="1">
      <alignment vertical="center" wrapText="1"/>
    </xf>
    <xf numFmtId="0" fontId="84" fillId="0" borderId="15" xfId="0" applyFont="1" applyBorder="1" applyAlignment="1">
      <alignment horizontal="center" vertical="center"/>
    </xf>
    <xf numFmtId="3" fontId="84" fillId="35" borderId="15" xfId="0" applyNumberFormat="1" applyFont="1" applyFill="1" applyBorder="1" applyAlignment="1">
      <alignment horizontal="right" vertical="center"/>
    </xf>
    <xf numFmtId="3" fontId="84" fillId="35" borderId="15" xfId="0" applyNumberFormat="1" applyFont="1" applyFill="1" applyBorder="1" applyAlignment="1">
      <alignment horizontal="center" vertical="center"/>
    </xf>
    <xf numFmtId="0" fontId="85" fillId="0" borderId="15" xfId="0" applyFont="1" applyBorder="1" applyAlignment="1">
      <alignment vertical="center" wrapText="1"/>
    </xf>
    <xf numFmtId="0" fontId="85" fillId="0" borderId="15" xfId="0" applyFont="1" applyBorder="1" applyAlignment="1">
      <alignment horizontal="center" vertical="center"/>
    </xf>
    <xf numFmtId="3" fontId="85" fillId="35" borderId="15" xfId="0" applyNumberFormat="1" applyFont="1" applyFill="1" applyBorder="1" applyAlignment="1">
      <alignment horizontal="right" vertical="center"/>
    </xf>
    <xf numFmtId="3" fontId="85" fillId="35" borderId="15" xfId="0" applyNumberFormat="1" applyFont="1" applyFill="1" applyBorder="1" applyAlignment="1">
      <alignment horizontal="center" vertical="center"/>
    </xf>
    <xf numFmtId="0" fontId="85" fillId="35" borderId="15" xfId="0" applyFont="1" applyFill="1" applyBorder="1" applyAlignment="1">
      <alignment horizontal="center" vertical="center"/>
    </xf>
    <xf numFmtId="0" fontId="85" fillId="35" borderId="15" xfId="0" applyFont="1" applyFill="1" applyBorder="1" applyAlignment="1">
      <alignment horizontal="right" vertical="center"/>
    </xf>
    <xf numFmtId="0" fontId="81" fillId="0" borderId="16" xfId="0" applyFont="1" applyBorder="1" applyAlignment="1">
      <alignment horizontal="center" vertical="center"/>
    </xf>
    <xf numFmtId="0" fontId="86" fillId="0" borderId="15" xfId="0" applyFont="1" applyBorder="1" applyAlignment="1">
      <alignment vertical="center" wrapText="1"/>
    </xf>
    <xf numFmtId="0" fontId="86" fillId="0" borderId="15" xfId="0" applyFont="1" applyBorder="1" applyAlignment="1">
      <alignment horizontal="center" vertical="center"/>
    </xf>
    <xf numFmtId="0" fontId="86" fillId="35" borderId="15" xfId="0" applyFont="1" applyFill="1" applyBorder="1" applyAlignment="1">
      <alignment horizontal="right" vertical="center"/>
    </xf>
    <xf numFmtId="0" fontId="86" fillId="35" borderId="15" xfId="0" applyFont="1" applyFill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justify" vertical="center"/>
    </xf>
    <xf numFmtId="0" fontId="85" fillId="0" borderId="15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87" fillId="0" borderId="10" xfId="0" applyFont="1" applyBorder="1" applyAlignment="1" applyProtection="1">
      <alignment horizontal="center" vertical="center" wrapText="1" readingOrder="1"/>
      <protection locked="0"/>
    </xf>
    <xf numFmtId="0" fontId="35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88" fillId="0" borderId="10" xfId="0" applyFont="1" applyBorder="1" applyAlignment="1" applyProtection="1">
      <alignment horizontal="center" vertical="center" wrapText="1" readingOrder="1"/>
      <protection locked="0"/>
    </xf>
    <xf numFmtId="0" fontId="79" fillId="0" borderId="0" xfId="0" applyFont="1" applyAlignment="1" quotePrefix="1">
      <alignment horizontal="left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 applyProtection="1">
      <alignment horizontal="center" vertical="top" wrapText="1" readingOrder="1"/>
      <protection locked="0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88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 readingOrder="1"/>
      <protection locked="0"/>
    </xf>
    <xf numFmtId="0" fontId="29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>
      <alignment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>
      <alignment horizontal="left"/>
    </xf>
    <xf numFmtId="0" fontId="14" fillId="0" borderId="0" xfId="0" applyFont="1" applyBorder="1" applyAlignment="1" applyProtection="1">
      <alignment horizontal="left" vertical="center" wrapText="1" readingOrder="1"/>
      <protection locked="0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81" fillId="0" borderId="17" xfId="0" applyFont="1" applyBorder="1" applyAlignment="1">
      <alignment vertical="center"/>
    </xf>
    <xf numFmtId="0" fontId="81" fillId="0" borderId="16" xfId="0" applyFont="1" applyBorder="1" applyAlignment="1">
      <alignment vertical="center"/>
    </xf>
    <xf numFmtId="0" fontId="83" fillId="0" borderId="17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3" fillId="35" borderId="17" xfId="0" applyFont="1" applyFill="1" applyBorder="1" applyAlignment="1">
      <alignment horizontal="right" vertical="center"/>
    </xf>
    <xf numFmtId="0" fontId="83" fillId="35" borderId="16" xfId="0" applyFont="1" applyFill="1" applyBorder="1" applyAlignment="1">
      <alignment horizontal="right" vertical="center"/>
    </xf>
    <xf numFmtId="0" fontId="83" fillId="35" borderId="17" xfId="0" applyFont="1" applyFill="1" applyBorder="1" applyAlignment="1">
      <alignment horizontal="center" vertical="center"/>
    </xf>
    <xf numFmtId="0" fontId="83" fillId="35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tabSelected="1" zoomScale="91" zoomScaleNormal="91" zoomScalePageLayoutView="0" workbookViewId="0" topLeftCell="A16">
      <selection activeCell="AE41" sqref="AE41"/>
    </sheetView>
  </sheetViews>
  <sheetFormatPr defaultColWidth="9.140625" defaultRowHeight="15"/>
  <cols>
    <col min="1" max="1" width="4.140625" style="0" customWidth="1"/>
    <col min="2" max="2" width="22.421875" style="0" customWidth="1"/>
    <col min="3" max="3" width="5.421875" style="0" hidden="1" customWidth="1"/>
    <col min="4" max="4" width="4.8515625" style="0" customWidth="1"/>
    <col min="5" max="5" width="4.421875" style="0" hidden="1" customWidth="1"/>
    <col min="6" max="6" width="6.421875" style="0" hidden="1" customWidth="1"/>
    <col min="7" max="7" width="4.28125" style="0" customWidth="1"/>
    <col min="8" max="8" width="6.421875" style="0" customWidth="1"/>
    <col min="9" max="9" width="7.421875" style="0" customWidth="1"/>
    <col min="10" max="10" width="8.57421875" style="0" customWidth="1"/>
    <col min="11" max="11" width="7.7109375" style="0" customWidth="1"/>
    <col min="12" max="12" width="15.8515625" style="0" customWidth="1"/>
    <col min="13" max="13" width="7.8515625" style="142" customWidth="1"/>
    <col min="14" max="14" width="7.7109375" style="70" customWidth="1"/>
    <col min="15" max="17" width="20.7109375" style="0" hidden="1" customWidth="1"/>
    <col min="18" max="18" width="11.421875" style="0" bestFit="1" customWidth="1"/>
    <col min="19" max="21" width="4.421875" style="0" bestFit="1" customWidth="1"/>
    <col min="22" max="22" width="3.28125" style="0" bestFit="1" customWidth="1"/>
    <col min="23" max="24" width="4.421875" style="0" bestFit="1" customWidth="1"/>
    <col min="25" max="25" width="3.28125" style="0" bestFit="1" customWidth="1"/>
    <col min="26" max="26" width="5.421875" style="0" bestFit="1" customWidth="1"/>
    <col min="27" max="27" width="4.421875" style="0" bestFit="1" customWidth="1"/>
    <col min="28" max="28" width="5.421875" style="0" bestFit="1" customWidth="1"/>
    <col min="29" max="30" width="4.421875" style="0" bestFit="1" customWidth="1"/>
    <col min="31" max="31" width="3.28125" style="0" bestFit="1" customWidth="1"/>
    <col min="32" max="32" width="5.421875" style="0" bestFit="1" customWidth="1"/>
    <col min="33" max="33" width="3.28125" style="0" bestFit="1" customWidth="1"/>
    <col min="34" max="35" width="4.421875" style="0" bestFit="1" customWidth="1"/>
  </cols>
  <sheetData>
    <row r="1" spans="1:17" ht="18.75">
      <c r="A1" s="129" t="s">
        <v>0</v>
      </c>
      <c r="B1" s="129"/>
      <c r="C1" s="127"/>
      <c r="D1" s="127"/>
      <c r="E1" s="127"/>
      <c r="F1" s="127"/>
      <c r="G1" s="127"/>
      <c r="H1" s="127"/>
      <c r="I1" s="126"/>
      <c r="J1" s="126"/>
      <c r="K1" s="126"/>
      <c r="L1" s="126"/>
      <c r="M1" s="123"/>
      <c r="N1" s="126"/>
      <c r="O1" s="126"/>
      <c r="P1" s="126"/>
      <c r="Q1" s="126"/>
    </row>
    <row r="2" spans="1:17" ht="18.75">
      <c r="A2" s="128" t="s">
        <v>116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ht="12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20" ht="38.25" customHeight="1">
      <c r="A4" s="1"/>
      <c r="B4" s="183" t="s">
        <v>119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2"/>
      <c r="P4" s="2"/>
      <c r="Q4" s="2"/>
      <c r="T4" s="125"/>
    </row>
    <row r="5" spans="1:17" ht="5.25" customHeight="1">
      <c r="A5" s="1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1"/>
      <c r="O5" s="2"/>
      <c r="P5" s="2"/>
      <c r="Q5" s="2"/>
    </row>
    <row r="6" spans="1:17" ht="27" customHeight="1">
      <c r="A6" s="175" t="s">
        <v>5</v>
      </c>
      <c r="B6" s="176" t="s">
        <v>99</v>
      </c>
      <c r="C6" s="177" t="s">
        <v>7</v>
      </c>
      <c r="D6" s="177" t="s">
        <v>100</v>
      </c>
      <c r="E6" s="177" t="s">
        <v>9</v>
      </c>
      <c r="F6" s="177" t="s">
        <v>10</v>
      </c>
      <c r="G6" s="176" t="s">
        <v>101</v>
      </c>
      <c r="H6" s="176" t="s">
        <v>102</v>
      </c>
      <c r="I6" s="176" t="s">
        <v>103</v>
      </c>
      <c r="J6" s="176" t="s">
        <v>104</v>
      </c>
      <c r="K6" s="179" t="s">
        <v>105</v>
      </c>
      <c r="L6" s="176" t="s">
        <v>106</v>
      </c>
      <c r="M6" s="186" t="s">
        <v>107</v>
      </c>
      <c r="N6" s="181" t="s">
        <v>72</v>
      </c>
      <c r="O6" s="178" t="s">
        <v>19</v>
      </c>
      <c r="P6" s="178"/>
      <c r="Q6" s="178"/>
    </row>
    <row r="7" spans="1:17" ht="15">
      <c r="A7" s="175"/>
      <c r="B7" s="176"/>
      <c r="C7" s="177" t="s">
        <v>20</v>
      </c>
      <c r="D7" s="177"/>
      <c r="E7" s="177"/>
      <c r="F7" s="177"/>
      <c r="G7" s="176"/>
      <c r="H7" s="176"/>
      <c r="I7" s="176"/>
      <c r="J7" s="176"/>
      <c r="K7" s="179"/>
      <c r="L7" s="176"/>
      <c r="M7" s="186"/>
      <c r="N7" s="181"/>
      <c r="O7" s="51" t="s">
        <v>21</v>
      </c>
      <c r="P7" s="52"/>
      <c r="Q7" s="178" t="s">
        <v>22</v>
      </c>
    </row>
    <row r="8" spans="1:17" ht="45" customHeight="1">
      <c r="A8" s="175"/>
      <c r="B8" s="176"/>
      <c r="C8" s="177"/>
      <c r="D8" s="177"/>
      <c r="E8" s="177"/>
      <c r="F8" s="177"/>
      <c r="G8" s="176"/>
      <c r="H8" s="176"/>
      <c r="I8" s="176"/>
      <c r="J8" s="176"/>
      <c r="K8" s="179"/>
      <c r="L8" s="176"/>
      <c r="M8" s="186"/>
      <c r="N8" s="181"/>
      <c r="O8" s="51" t="s">
        <v>26</v>
      </c>
      <c r="P8" s="52"/>
      <c r="Q8" s="178"/>
    </row>
    <row r="9" spans="1:34" s="109" customFormat="1" ht="11.25" customHeight="1">
      <c r="A9" s="106">
        <v>1</v>
      </c>
      <c r="B9" s="107">
        <v>2</v>
      </c>
      <c r="C9" s="106">
        <v>3</v>
      </c>
      <c r="D9" s="107">
        <v>3</v>
      </c>
      <c r="E9" s="106">
        <v>5</v>
      </c>
      <c r="F9" s="107">
        <v>4</v>
      </c>
      <c r="G9" s="106">
        <v>4</v>
      </c>
      <c r="H9" s="107">
        <v>5</v>
      </c>
      <c r="I9" s="106">
        <v>6</v>
      </c>
      <c r="J9" s="107">
        <v>7</v>
      </c>
      <c r="K9" s="106">
        <v>8</v>
      </c>
      <c r="L9" s="107">
        <v>9</v>
      </c>
      <c r="M9" s="106">
        <v>10</v>
      </c>
      <c r="N9" s="106">
        <v>11</v>
      </c>
      <c r="O9" s="107">
        <v>11</v>
      </c>
      <c r="P9" s="106">
        <v>12</v>
      </c>
      <c r="Q9" s="107">
        <v>13</v>
      </c>
      <c r="S9" s="109" t="s">
        <v>121</v>
      </c>
      <c r="U9" s="109" t="s">
        <v>122</v>
      </c>
      <c r="W9" s="109" t="s">
        <v>123</v>
      </c>
      <c r="X9" s="109" t="s">
        <v>124</v>
      </c>
      <c r="Z9" s="109" t="s">
        <v>125</v>
      </c>
      <c r="AC9" s="109" t="s">
        <v>127</v>
      </c>
      <c r="AF9" s="109" t="s">
        <v>126</v>
      </c>
      <c r="AH9" s="109" t="s">
        <v>130</v>
      </c>
    </row>
    <row r="10" spans="1:35" ht="35.25" customHeight="1">
      <c r="A10" s="80">
        <v>1</v>
      </c>
      <c r="B10" s="81" t="s">
        <v>81</v>
      </c>
      <c r="C10" s="82">
        <v>1178</v>
      </c>
      <c r="D10" s="83" t="s">
        <v>29</v>
      </c>
      <c r="E10" s="83">
        <v>1</v>
      </c>
      <c r="F10" s="84">
        <v>1998</v>
      </c>
      <c r="G10" s="83">
        <v>4</v>
      </c>
      <c r="H10" s="83">
        <v>1998</v>
      </c>
      <c r="I10" s="85">
        <v>838</v>
      </c>
      <c r="J10" s="85">
        <v>3575</v>
      </c>
      <c r="K10" s="87">
        <v>18</v>
      </c>
      <c r="L10" s="86" t="s">
        <v>63</v>
      </c>
      <c r="M10" s="132" t="s">
        <v>59</v>
      </c>
      <c r="N10" s="71"/>
      <c r="O10" s="32">
        <v>4284313</v>
      </c>
      <c r="P10" s="33"/>
      <c r="Q10" s="32">
        <v>2570587.8</v>
      </c>
      <c r="S10">
        <v>14</v>
      </c>
      <c r="T10">
        <v>4</v>
      </c>
      <c r="U10">
        <v>9</v>
      </c>
      <c r="V10">
        <v>1</v>
      </c>
      <c r="W10">
        <v>2</v>
      </c>
      <c r="X10">
        <v>9</v>
      </c>
      <c r="Y10">
        <v>1</v>
      </c>
      <c r="Z10">
        <v>2</v>
      </c>
      <c r="AA10">
        <v>1</v>
      </c>
      <c r="AB10">
        <v>1</v>
      </c>
      <c r="AC10">
        <v>15</v>
      </c>
      <c r="AD10">
        <v>2</v>
      </c>
      <c r="AE10">
        <v>1</v>
      </c>
      <c r="AF10">
        <v>4</v>
      </c>
      <c r="AG10">
        <v>2</v>
      </c>
      <c r="AH10">
        <v>3</v>
      </c>
      <c r="AI10">
        <v>3</v>
      </c>
    </row>
    <row r="11" spans="1:35" ht="35.25" customHeight="1">
      <c r="A11" s="80">
        <v>2</v>
      </c>
      <c r="B11" s="81" t="s">
        <v>85</v>
      </c>
      <c r="C11" s="82">
        <v>555</v>
      </c>
      <c r="D11" s="83" t="s">
        <v>29</v>
      </c>
      <c r="E11" s="83">
        <v>1</v>
      </c>
      <c r="F11" s="84">
        <v>2004</v>
      </c>
      <c r="G11" s="83">
        <v>3</v>
      </c>
      <c r="H11" s="83">
        <v>2007</v>
      </c>
      <c r="I11" s="85">
        <v>1260</v>
      </c>
      <c r="J11" s="85">
        <v>1400</v>
      </c>
      <c r="K11" s="87">
        <v>10</v>
      </c>
      <c r="L11" s="86" t="s">
        <v>64</v>
      </c>
      <c r="M11" s="133">
        <v>30</v>
      </c>
      <c r="N11" s="71"/>
      <c r="O11" s="32">
        <v>2788905</v>
      </c>
      <c r="P11" s="33"/>
      <c r="Q11" s="32">
        <v>1561786.8</v>
      </c>
      <c r="S11">
        <v>50</v>
      </c>
      <c r="T11">
        <v>74</v>
      </c>
      <c r="U11">
        <v>44</v>
      </c>
      <c r="V11">
        <v>66</v>
      </c>
      <c r="W11">
        <v>100</v>
      </c>
      <c r="X11">
        <v>44</v>
      </c>
      <c r="Y11">
        <v>66</v>
      </c>
      <c r="Z11">
        <v>44</v>
      </c>
      <c r="AA11">
        <v>74</v>
      </c>
      <c r="AB11">
        <v>90</v>
      </c>
      <c r="AC11">
        <v>44</v>
      </c>
      <c r="AD11">
        <v>74</v>
      </c>
      <c r="AE11">
        <v>90</v>
      </c>
      <c r="AF11">
        <v>74</v>
      </c>
      <c r="AG11">
        <v>44</v>
      </c>
      <c r="AH11">
        <v>55</v>
      </c>
      <c r="AI11">
        <v>70</v>
      </c>
    </row>
    <row r="12" spans="1:35" ht="35.25" customHeight="1">
      <c r="A12" s="80">
        <v>3</v>
      </c>
      <c r="B12" s="81" t="s">
        <v>84</v>
      </c>
      <c r="C12" s="82">
        <v>635</v>
      </c>
      <c r="D12" s="83" t="s">
        <v>31</v>
      </c>
      <c r="E12" s="83">
        <v>1</v>
      </c>
      <c r="F12" s="84">
        <v>2007</v>
      </c>
      <c r="G12" s="83">
        <v>1</v>
      </c>
      <c r="H12" s="83">
        <v>2008</v>
      </c>
      <c r="I12" s="85">
        <v>504</v>
      </c>
      <c r="J12" s="85">
        <v>504</v>
      </c>
      <c r="K12" s="94" t="s">
        <v>50</v>
      </c>
      <c r="L12" s="86" t="s">
        <v>68</v>
      </c>
      <c r="M12" s="133" t="s">
        <v>52</v>
      </c>
      <c r="N12" s="71"/>
      <c r="O12" s="32">
        <v>2102871</v>
      </c>
      <c r="P12" s="33"/>
      <c r="Q12" s="32">
        <v>725280.2079</v>
      </c>
      <c r="R12" s="110"/>
      <c r="S12" s="110">
        <f>S10*S11</f>
        <v>700</v>
      </c>
      <c r="T12" s="110">
        <f aca="true" t="shared" si="0" ref="T12:AI12">T10*T11</f>
        <v>296</v>
      </c>
      <c r="U12" s="110">
        <f t="shared" si="0"/>
        <v>396</v>
      </c>
      <c r="V12" s="110">
        <f t="shared" si="0"/>
        <v>66</v>
      </c>
      <c r="W12" s="110">
        <f t="shared" si="0"/>
        <v>200</v>
      </c>
      <c r="X12" s="110">
        <f t="shared" si="0"/>
        <v>396</v>
      </c>
      <c r="Y12" s="110">
        <f t="shared" si="0"/>
        <v>66</v>
      </c>
      <c r="Z12" s="110">
        <f t="shared" si="0"/>
        <v>88</v>
      </c>
      <c r="AA12" s="110">
        <f t="shared" si="0"/>
        <v>74</v>
      </c>
      <c r="AB12" s="110">
        <f t="shared" si="0"/>
        <v>90</v>
      </c>
      <c r="AC12" s="110">
        <f t="shared" si="0"/>
        <v>660</v>
      </c>
      <c r="AD12" s="110">
        <f t="shared" si="0"/>
        <v>148</v>
      </c>
      <c r="AE12" s="110">
        <f t="shared" si="0"/>
        <v>90</v>
      </c>
      <c r="AF12" s="110">
        <f t="shared" si="0"/>
        <v>296</v>
      </c>
      <c r="AG12" s="110">
        <f t="shared" si="0"/>
        <v>88</v>
      </c>
      <c r="AH12" s="110">
        <f t="shared" si="0"/>
        <v>165</v>
      </c>
      <c r="AI12" s="110">
        <f t="shared" si="0"/>
        <v>210</v>
      </c>
    </row>
    <row r="13" spans="1:30" ht="35.25" customHeight="1">
      <c r="A13" s="80">
        <v>4</v>
      </c>
      <c r="B13" s="81" t="s">
        <v>82</v>
      </c>
      <c r="C13" s="82">
        <f>479</f>
        <v>479</v>
      </c>
      <c r="D13" s="83" t="s">
        <v>29</v>
      </c>
      <c r="E13" s="83">
        <v>1</v>
      </c>
      <c r="F13" s="84">
        <v>2007</v>
      </c>
      <c r="G13" s="83">
        <v>4</v>
      </c>
      <c r="H13" s="83">
        <v>2008</v>
      </c>
      <c r="I13" s="85">
        <v>602</v>
      </c>
      <c r="J13" s="85">
        <v>2111</v>
      </c>
      <c r="K13" s="87">
        <v>11</v>
      </c>
      <c r="L13" s="86" t="s">
        <v>65</v>
      </c>
      <c r="M13" s="132" t="s">
        <v>59</v>
      </c>
      <c r="N13" s="71"/>
      <c r="O13" s="32">
        <v>6533959</v>
      </c>
      <c r="P13" s="33"/>
      <c r="Q13" s="32">
        <v>3920375.4</v>
      </c>
      <c r="AC13">
        <v>17</v>
      </c>
      <c r="AD13">
        <v>6</v>
      </c>
    </row>
    <row r="14" spans="1:32" ht="47.25" customHeight="1">
      <c r="A14" s="80">
        <v>5</v>
      </c>
      <c r="B14" s="81" t="s">
        <v>86</v>
      </c>
      <c r="C14" s="82"/>
      <c r="D14" s="83" t="s">
        <v>31</v>
      </c>
      <c r="E14" s="83">
        <v>1</v>
      </c>
      <c r="F14" s="84">
        <v>2008</v>
      </c>
      <c r="G14" s="83">
        <v>1</v>
      </c>
      <c r="H14" s="83">
        <v>2009</v>
      </c>
      <c r="I14" s="85">
        <v>449</v>
      </c>
      <c r="J14" s="85">
        <v>501</v>
      </c>
      <c r="K14" s="87">
        <v>3</v>
      </c>
      <c r="L14" s="86" t="s">
        <v>114</v>
      </c>
      <c r="M14" s="132" t="s">
        <v>58</v>
      </c>
      <c r="N14" s="71" t="s">
        <v>57</v>
      </c>
      <c r="O14" s="32">
        <v>2193535.348</v>
      </c>
      <c r="P14" s="33"/>
      <c r="Q14" s="32">
        <v>899130.139245</v>
      </c>
      <c r="Z14">
        <v>4600</v>
      </c>
      <c r="AA14">
        <v>648</v>
      </c>
      <c r="AB14">
        <v>501</v>
      </c>
      <c r="AC14">
        <f>17*49</f>
        <v>833</v>
      </c>
      <c r="AD14">
        <f>6*74</f>
        <v>444</v>
      </c>
      <c r="AF14">
        <f>SUM(Z14:AD14)</f>
        <v>7026</v>
      </c>
    </row>
    <row r="15" spans="1:17" ht="46.5" customHeight="1">
      <c r="A15" s="80">
        <v>6</v>
      </c>
      <c r="B15" s="81" t="s">
        <v>128</v>
      </c>
      <c r="C15" s="82">
        <v>1129</v>
      </c>
      <c r="D15" s="83" t="s">
        <v>29</v>
      </c>
      <c r="E15" s="83">
        <v>1</v>
      </c>
      <c r="F15" s="84">
        <v>2009</v>
      </c>
      <c r="G15" s="83">
        <v>4</v>
      </c>
      <c r="H15" s="83">
        <v>2010</v>
      </c>
      <c r="I15" s="85">
        <v>910</v>
      </c>
      <c r="J15" s="85">
        <v>2585</v>
      </c>
      <c r="K15" s="111">
        <v>18</v>
      </c>
      <c r="L15" s="86" t="s">
        <v>75</v>
      </c>
      <c r="M15" s="132" t="s">
        <v>59</v>
      </c>
      <c r="N15" s="71"/>
      <c r="O15" s="32">
        <v>10930983</v>
      </c>
      <c r="P15" s="33"/>
      <c r="Q15" s="32">
        <v>7433068.44</v>
      </c>
    </row>
    <row r="16" spans="1:25" s="43" customFormat="1" ht="30" customHeight="1">
      <c r="A16" s="80">
        <v>7</v>
      </c>
      <c r="B16" s="81" t="s">
        <v>129</v>
      </c>
      <c r="C16" s="82">
        <v>1178</v>
      </c>
      <c r="D16" s="83" t="s">
        <v>29</v>
      </c>
      <c r="E16" s="83">
        <v>1</v>
      </c>
      <c r="F16" s="84">
        <v>2008</v>
      </c>
      <c r="G16" s="83">
        <v>3</v>
      </c>
      <c r="H16" s="83">
        <v>2009</v>
      </c>
      <c r="I16" s="85">
        <v>608</v>
      </c>
      <c r="J16" s="85">
        <v>1475</v>
      </c>
      <c r="K16" s="87">
        <v>6</v>
      </c>
      <c r="L16" s="86" t="s">
        <v>66</v>
      </c>
      <c r="M16" s="132" t="s">
        <v>59</v>
      </c>
      <c r="N16" s="72"/>
      <c r="O16" s="32">
        <v>6631445.978</v>
      </c>
      <c r="P16" s="33"/>
      <c r="Q16" s="32">
        <v>4244125.42552</v>
      </c>
      <c r="S16"/>
      <c r="V16"/>
      <c r="Y16"/>
    </row>
    <row r="17" spans="1:25" s="36" customFormat="1" ht="39" customHeight="1">
      <c r="A17" s="80">
        <v>8</v>
      </c>
      <c r="B17" s="89" t="s">
        <v>54</v>
      </c>
      <c r="C17" s="90">
        <v>822</v>
      </c>
      <c r="D17" s="91" t="s">
        <v>29</v>
      </c>
      <c r="E17" s="91">
        <v>1</v>
      </c>
      <c r="F17" s="92">
        <v>1999</v>
      </c>
      <c r="G17" s="91">
        <v>3</v>
      </c>
      <c r="H17" s="91">
        <v>2000</v>
      </c>
      <c r="I17" s="93">
        <v>1146</v>
      </c>
      <c r="J17" s="93">
        <v>2797</v>
      </c>
      <c r="K17" s="87">
        <v>6</v>
      </c>
      <c r="L17" s="95" t="s">
        <v>69</v>
      </c>
      <c r="M17" s="134" t="s">
        <v>51</v>
      </c>
      <c r="N17" s="73" t="s">
        <v>55</v>
      </c>
      <c r="O17" s="74">
        <v>3172979</v>
      </c>
      <c r="P17" s="75"/>
      <c r="Q17" s="74">
        <v>2030706.56</v>
      </c>
      <c r="Y17"/>
    </row>
    <row r="18" spans="1:25" s="36" customFormat="1" ht="30" customHeight="1">
      <c r="A18" s="80">
        <v>9</v>
      </c>
      <c r="B18" s="89" t="s">
        <v>34</v>
      </c>
      <c r="C18" s="90"/>
      <c r="D18" s="91" t="s">
        <v>29</v>
      </c>
      <c r="E18" s="91">
        <v>1</v>
      </c>
      <c r="F18" s="92">
        <v>2014</v>
      </c>
      <c r="G18" s="91">
        <v>2</v>
      </c>
      <c r="H18" s="91">
        <v>2014</v>
      </c>
      <c r="I18" s="93">
        <v>1760</v>
      </c>
      <c r="J18" s="93">
        <v>1949</v>
      </c>
      <c r="K18" s="94"/>
      <c r="L18" s="95"/>
      <c r="M18" s="135"/>
      <c r="N18" s="73"/>
      <c r="O18" s="44">
        <v>29549852</v>
      </c>
      <c r="P18" s="35"/>
      <c r="Q18" s="44">
        <v>24821875.68</v>
      </c>
      <c r="S18"/>
      <c r="V18"/>
      <c r="Y18"/>
    </row>
    <row r="19" spans="1:18" ht="30" customHeight="1">
      <c r="A19" s="80">
        <v>10</v>
      </c>
      <c r="B19" s="98" t="s">
        <v>79</v>
      </c>
      <c r="C19" s="99"/>
      <c r="D19" s="100" t="s">
        <v>29</v>
      </c>
      <c r="E19" s="100">
        <v>1</v>
      </c>
      <c r="F19" s="101">
        <v>1998</v>
      </c>
      <c r="G19" s="100">
        <v>4</v>
      </c>
      <c r="H19" s="100">
        <v>1998</v>
      </c>
      <c r="I19" s="102">
        <v>1010</v>
      </c>
      <c r="J19" s="102">
        <v>2800</v>
      </c>
      <c r="K19" s="102"/>
      <c r="L19" s="102"/>
      <c r="M19" s="136"/>
      <c r="N19" s="71"/>
      <c r="O19" s="15">
        <v>2898496</v>
      </c>
      <c r="P19" s="16"/>
      <c r="Q19" s="15">
        <v>1739097.6</v>
      </c>
      <c r="R19" s="115"/>
    </row>
    <row r="20" spans="1:19" ht="30" customHeight="1">
      <c r="A20" s="80">
        <v>11</v>
      </c>
      <c r="B20" s="98" t="s">
        <v>38</v>
      </c>
      <c r="C20" s="99"/>
      <c r="D20" s="100" t="s">
        <v>29</v>
      </c>
      <c r="E20" s="100">
        <v>1</v>
      </c>
      <c r="F20" s="101">
        <v>2009</v>
      </c>
      <c r="G20" s="100">
        <v>3</v>
      </c>
      <c r="H20" s="100">
        <v>2009</v>
      </c>
      <c r="I20" s="102">
        <v>607</v>
      </c>
      <c r="J20" s="102">
        <v>1895</v>
      </c>
      <c r="K20" s="102"/>
      <c r="L20" s="102"/>
      <c r="M20" s="136"/>
      <c r="N20" s="71"/>
      <c r="O20" s="15">
        <v>7804420.945</v>
      </c>
      <c r="P20" s="16"/>
      <c r="Q20" s="15">
        <v>4994829.4048</v>
      </c>
      <c r="R20" s="115"/>
      <c r="S20" s="115"/>
    </row>
    <row r="21" spans="1:17" ht="36" customHeight="1">
      <c r="A21" s="80">
        <v>12</v>
      </c>
      <c r="B21" s="98" t="s">
        <v>39</v>
      </c>
      <c r="C21" s="99"/>
      <c r="D21" s="100" t="s">
        <v>31</v>
      </c>
      <c r="E21" s="100">
        <v>1</v>
      </c>
      <c r="F21" s="101">
        <v>2005</v>
      </c>
      <c r="G21" s="100">
        <v>1</v>
      </c>
      <c r="H21" s="100">
        <v>2006</v>
      </c>
      <c r="I21" s="102">
        <v>1180</v>
      </c>
      <c r="J21" s="102">
        <v>1320</v>
      </c>
      <c r="K21" s="102"/>
      <c r="L21" s="143" t="s">
        <v>71</v>
      </c>
      <c r="M21" s="136"/>
      <c r="N21" s="71"/>
      <c r="O21" s="15">
        <v>2219475</v>
      </c>
      <c r="P21" s="16"/>
      <c r="Q21" s="15">
        <v>476965.1775</v>
      </c>
    </row>
    <row r="22" spans="1:17" ht="30" customHeight="1">
      <c r="A22" s="80">
        <v>13</v>
      </c>
      <c r="B22" s="98" t="s">
        <v>78</v>
      </c>
      <c r="C22" s="99"/>
      <c r="D22" s="100" t="s">
        <v>29</v>
      </c>
      <c r="E22" s="100"/>
      <c r="F22" s="101">
        <v>2000</v>
      </c>
      <c r="G22" s="100">
        <v>1</v>
      </c>
      <c r="H22" s="100">
        <v>2000</v>
      </c>
      <c r="I22" s="131">
        <f>J22</f>
        <v>279</v>
      </c>
      <c r="J22" s="102">
        <v>279</v>
      </c>
      <c r="K22" s="102"/>
      <c r="L22" s="102"/>
      <c r="M22" s="136"/>
      <c r="N22" s="71"/>
      <c r="O22" s="15">
        <v>505091</v>
      </c>
      <c r="P22" s="16"/>
      <c r="Q22" s="15"/>
    </row>
    <row r="23" spans="1:17" ht="30" customHeight="1">
      <c r="A23" s="80">
        <v>14</v>
      </c>
      <c r="B23" s="98" t="s">
        <v>76</v>
      </c>
      <c r="C23" s="99"/>
      <c r="D23" s="100" t="s">
        <v>29</v>
      </c>
      <c r="E23" s="100"/>
      <c r="F23" s="101">
        <v>2017</v>
      </c>
      <c r="G23" s="100">
        <v>1</v>
      </c>
      <c r="H23" s="100">
        <v>2018</v>
      </c>
      <c r="I23" s="131">
        <f aca="true" t="shared" si="1" ref="I23:I28">J23</f>
        <v>618</v>
      </c>
      <c r="J23" s="102">
        <v>618</v>
      </c>
      <c r="K23" s="102"/>
      <c r="L23" s="102"/>
      <c r="M23" s="136"/>
      <c r="N23" s="71"/>
      <c r="O23" s="15">
        <v>5874975</v>
      </c>
      <c r="P23" s="16"/>
      <c r="Q23" s="15"/>
    </row>
    <row r="24" spans="1:17" ht="30" customHeight="1">
      <c r="A24" s="80">
        <v>15</v>
      </c>
      <c r="B24" s="98" t="s">
        <v>87</v>
      </c>
      <c r="C24" s="99"/>
      <c r="D24" s="100" t="s">
        <v>29</v>
      </c>
      <c r="E24" s="100"/>
      <c r="F24" s="101"/>
      <c r="G24" s="100">
        <v>4</v>
      </c>
      <c r="H24" s="100">
        <v>1998</v>
      </c>
      <c r="I24" s="131">
        <f t="shared" si="1"/>
        <v>2442</v>
      </c>
      <c r="J24" s="102">
        <v>2442</v>
      </c>
      <c r="K24" s="102"/>
      <c r="L24" s="102"/>
      <c r="M24" s="136"/>
      <c r="N24" s="71"/>
      <c r="O24" s="15">
        <v>3025690</v>
      </c>
      <c r="P24" s="16"/>
      <c r="Q24" s="15"/>
    </row>
    <row r="25" spans="1:17" ht="30" customHeight="1">
      <c r="A25" s="80">
        <v>16</v>
      </c>
      <c r="B25" s="98" t="s">
        <v>89</v>
      </c>
      <c r="C25" s="99"/>
      <c r="D25" s="100" t="s">
        <v>29</v>
      </c>
      <c r="E25" s="100"/>
      <c r="F25" s="101"/>
      <c r="G25" s="100">
        <v>4</v>
      </c>
      <c r="H25" s="100">
        <v>2000</v>
      </c>
      <c r="I25" s="131">
        <f t="shared" si="1"/>
        <v>2442</v>
      </c>
      <c r="J25" s="102">
        <v>2442</v>
      </c>
      <c r="K25" s="102"/>
      <c r="L25" s="102"/>
      <c r="M25" s="136"/>
      <c r="N25" s="71"/>
      <c r="O25" s="15">
        <v>3026400</v>
      </c>
      <c r="P25" s="16"/>
      <c r="Q25" s="15"/>
    </row>
    <row r="26" spans="1:17" ht="30" customHeight="1">
      <c r="A26" s="80">
        <v>17</v>
      </c>
      <c r="B26" s="98" t="s">
        <v>90</v>
      </c>
      <c r="C26" s="99"/>
      <c r="D26" s="100" t="s">
        <v>29</v>
      </c>
      <c r="E26" s="100"/>
      <c r="F26" s="101"/>
      <c r="G26" s="100">
        <v>4</v>
      </c>
      <c r="H26" s="100">
        <v>2001</v>
      </c>
      <c r="I26" s="131">
        <f t="shared" si="1"/>
        <v>2391</v>
      </c>
      <c r="J26" s="102">
        <v>2391</v>
      </c>
      <c r="K26" s="102"/>
      <c r="L26" s="102"/>
      <c r="M26" s="136"/>
      <c r="N26" s="71"/>
      <c r="O26" s="15">
        <v>2955260</v>
      </c>
      <c r="P26" s="16"/>
      <c r="Q26" s="15"/>
    </row>
    <row r="27" spans="1:17" ht="30" customHeight="1">
      <c r="A27" s="80">
        <v>18</v>
      </c>
      <c r="B27" s="98" t="s">
        <v>91</v>
      </c>
      <c r="C27" s="99"/>
      <c r="D27" s="100" t="s">
        <v>29</v>
      </c>
      <c r="E27" s="100"/>
      <c r="F27" s="101"/>
      <c r="G27" s="100">
        <v>4</v>
      </c>
      <c r="H27" s="100">
        <v>2002</v>
      </c>
      <c r="I27" s="131">
        <f t="shared" si="1"/>
        <v>2391</v>
      </c>
      <c r="J27" s="102">
        <v>2391</v>
      </c>
      <c r="K27" s="102"/>
      <c r="L27" s="102"/>
      <c r="M27" s="136"/>
      <c r="N27" s="71"/>
      <c r="O27" s="15">
        <v>1936850</v>
      </c>
      <c r="P27" s="16"/>
      <c r="Q27" s="15"/>
    </row>
    <row r="28" spans="1:17" ht="30" customHeight="1">
      <c r="A28" s="80">
        <v>19</v>
      </c>
      <c r="B28" s="98" t="s">
        <v>88</v>
      </c>
      <c r="C28" s="99"/>
      <c r="D28" s="100" t="s">
        <v>29</v>
      </c>
      <c r="E28" s="100"/>
      <c r="F28" s="101"/>
      <c r="G28" s="100">
        <v>4</v>
      </c>
      <c r="H28" s="100">
        <v>2012</v>
      </c>
      <c r="I28" s="131">
        <f t="shared" si="1"/>
        <v>2935</v>
      </c>
      <c r="J28" s="102">
        <v>2935</v>
      </c>
      <c r="K28" s="102"/>
      <c r="L28" s="102"/>
      <c r="M28" s="136"/>
      <c r="N28" s="71"/>
      <c r="O28" s="15">
        <v>20968450</v>
      </c>
      <c r="P28" s="16"/>
      <c r="Q28" s="15"/>
    </row>
    <row r="29" spans="1:17" ht="30" customHeight="1">
      <c r="A29" s="80">
        <v>20</v>
      </c>
      <c r="B29" s="98" t="s">
        <v>95</v>
      </c>
      <c r="C29" s="99"/>
      <c r="D29" s="100" t="s">
        <v>31</v>
      </c>
      <c r="E29" s="100"/>
      <c r="F29" s="101"/>
      <c r="G29" s="100"/>
      <c r="H29" s="100">
        <v>2014</v>
      </c>
      <c r="I29" s="131">
        <f>J29</f>
        <v>4194</v>
      </c>
      <c r="J29" s="102">
        <v>4194</v>
      </c>
      <c r="K29" s="102"/>
      <c r="L29" s="102"/>
      <c r="M29" s="136"/>
      <c r="N29" s="71"/>
      <c r="O29" s="15">
        <v>1831605</v>
      </c>
      <c r="P29" s="16"/>
      <c r="Q29" s="15"/>
    </row>
    <row r="30" spans="1:17" ht="60.75" customHeight="1">
      <c r="A30" s="80">
        <v>21</v>
      </c>
      <c r="B30" s="116" t="s">
        <v>97</v>
      </c>
      <c r="C30" s="99"/>
      <c r="D30" s="100"/>
      <c r="E30" s="100"/>
      <c r="F30" s="101"/>
      <c r="G30" s="100"/>
      <c r="H30" s="100">
        <v>2016</v>
      </c>
      <c r="I30" s="131">
        <f>J30</f>
        <v>4520</v>
      </c>
      <c r="J30" s="102">
        <v>4520</v>
      </c>
      <c r="K30" s="102"/>
      <c r="L30" s="102"/>
      <c r="M30" s="136"/>
      <c r="N30" s="71"/>
      <c r="O30" s="15">
        <v>2465190</v>
      </c>
      <c r="P30" s="16"/>
      <c r="Q30" s="15"/>
    </row>
    <row r="31" spans="1:17" ht="30" customHeight="1">
      <c r="A31" s="80">
        <v>22</v>
      </c>
      <c r="B31" s="98" t="s">
        <v>98</v>
      </c>
      <c r="C31" s="99"/>
      <c r="D31" s="100"/>
      <c r="E31" s="100"/>
      <c r="F31" s="101"/>
      <c r="G31" s="100"/>
      <c r="H31" s="100">
        <v>2014</v>
      </c>
      <c r="I31" s="131">
        <f>J31</f>
        <v>1750</v>
      </c>
      <c r="J31" s="102">
        <v>1750</v>
      </c>
      <c r="K31" s="102"/>
      <c r="L31" s="102"/>
      <c r="M31" s="136"/>
      <c r="N31" s="71"/>
      <c r="O31" s="15">
        <v>314700</v>
      </c>
      <c r="P31" s="16"/>
      <c r="Q31" s="15"/>
    </row>
    <row r="32" spans="1:17" ht="30" customHeight="1">
      <c r="A32" s="80">
        <v>23</v>
      </c>
      <c r="B32" s="98" t="s">
        <v>96</v>
      </c>
      <c r="C32" s="99"/>
      <c r="D32" s="100"/>
      <c r="E32" s="100"/>
      <c r="F32" s="101"/>
      <c r="G32" s="100"/>
      <c r="H32" s="100">
        <v>2016</v>
      </c>
      <c r="I32" s="131">
        <v>14400</v>
      </c>
      <c r="J32" s="102">
        <v>14400</v>
      </c>
      <c r="K32" s="102"/>
      <c r="L32" s="102"/>
      <c r="M32" s="136"/>
      <c r="N32" s="71"/>
      <c r="O32" s="15">
        <v>12481910</v>
      </c>
      <c r="P32" s="16"/>
      <c r="Q32" s="15"/>
    </row>
    <row r="33" spans="1:17" ht="30" customHeight="1">
      <c r="A33" s="80">
        <v>24</v>
      </c>
      <c r="B33" s="98" t="s">
        <v>93</v>
      </c>
      <c r="C33" s="99"/>
      <c r="D33" s="100" t="s">
        <v>31</v>
      </c>
      <c r="E33" s="100"/>
      <c r="F33" s="101"/>
      <c r="G33" s="100">
        <v>2</v>
      </c>
      <c r="H33" s="100">
        <v>2008</v>
      </c>
      <c r="I33" s="131">
        <f>J33/2</f>
        <v>443.5</v>
      </c>
      <c r="J33" s="102">
        <v>887</v>
      </c>
      <c r="K33" s="102"/>
      <c r="L33" s="102"/>
      <c r="M33" s="136"/>
      <c r="N33" s="71"/>
      <c r="O33" s="15">
        <v>2587160</v>
      </c>
      <c r="P33" s="16"/>
      <c r="Q33" s="15"/>
    </row>
    <row r="34" spans="1:17" ht="30" customHeight="1">
      <c r="A34" s="80">
        <v>25</v>
      </c>
      <c r="B34" s="98" t="s">
        <v>94</v>
      </c>
      <c r="C34" s="99"/>
      <c r="D34" s="100" t="s">
        <v>31</v>
      </c>
      <c r="E34" s="100"/>
      <c r="F34" s="101"/>
      <c r="G34" s="100"/>
      <c r="H34" s="100">
        <v>2006</v>
      </c>
      <c r="I34" s="131">
        <v>100</v>
      </c>
      <c r="J34" s="102">
        <v>100</v>
      </c>
      <c r="K34" s="102"/>
      <c r="L34" s="102"/>
      <c r="M34" s="136"/>
      <c r="N34" s="71"/>
      <c r="O34" s="15">
        <v>116380</v>
      </c>
      <c r="P34" s="16"/>
      <c r="Q34" s="15"/>
    </row>
    <row r="35" spans="1:17" ht="30" customHeight="1">
      <c r="A35" s="80">
        <v>26</v>
      </c>
      <c r="B35" s="98" t="s">
        <v>92</v>
      </c>
      <c r="C35" s="99"/>
      <c r="D35" s="100" t="s">
        <v>31</v>
      </c>
      <c r="E35" s="100"/>
      <c r="F35" s="101"/>
      <c r="G35" s="100"/>
      <c r="H35" s="100">
        <v>2015</v>
      </c>
      <c r="I35" s="131">
        <v>233</v>
      </c>
      <c r="J35" s="102">
        <v>233</v>
      </c>
      <c r="K35" s="102"/>
      <c r="L35" s="102"/>
      <c r="M35" s="136"/>
      <c r="N35" s="71"/>
      <c r="O35" s="15">
        <v>88600</v>
      </c>
      <c r="P35" s="16"/>
      <c r="Q35" s="15"/>
    </row>
    <row r="36" spans="1:17" ht="15.75">
      <c r="A36" s="80"/>
      <c r="B36" s="105" t="s">
        <v>73</v>
      </c>
      <c r="C36" s="98"/>
      <c r="D36" s="100"/>
      <c r="E36" s="100"/>
      <c r="F36" s="101"/>
      <c r="G36" s="100"/>
      <c r="H36" s="100"/>
      <c r="I36" s="112">
        <f>SUM(I10:I35)</f>
        <v>50012.5</v>
      </c>
      <c r="J36" s="113">
        <f>SUM(J10:J35)</f>
        <v>62494</v>
      </c>
      <c r="K36" s="104">
        <f>SUM(K10:K21)</f>
        <v>72</v>
      </c>
      <c r="L36" s="103"/>
      <c r="M36" s="137"/>
      <c r="N36" s="71"/>
      <c r="O36" s="15"/>
      <c r="P36" s="16"/>
      <c r="Q36" s="15"/>
    </row>
    <row r="37" spans="1:17" ht="14.25" customHeight="1">
      <c r="A37" s="24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38"/>
      <c r="O37" s="117"/>
      <c r="P37" s="117"/>
      <c r="Q37" s="117"/>
    </row>
    <row r="38" spans="2:14" s="119" customFormat="1" ht="18" customHeight="1">
      <c r="B38" s="118" t="s">
        <v>108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39"/>
      <c r="N38" s="120"/>
    </row>
    <row r="39" spans="2:14" s="119" customFormat="1" ht="18" customHeight="1">
      <c r="B39" s="122" t="s">
        <v>113</v>
      </c>
      <c r="M39" s="140"/>
      <c r="N39" s="120"/>
    </row>
    <row r="40" spans="2:14" s="119" customFormat="1" ht="18" customHeight="1">
      <c r="B40" s="122" t="s">
        <v>110</v>
      </c>
      <c r="M40" s="140"/>
      <c r="N40" s="120"/>
    </row>
    <row r="41" spans="2:17" s="119" customFormat="1" ht="36" customHeight="1">
      <c r="B41" s="180" t="s">
        <v>112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2:19" s="119" customFormat="1" ht="18" customHeight="1">
      <c r="B42" s="122" t="s">
        <v>111</v>
      </c>
      <c r="M42" s="140"/>
      <c r="N42" s="120"/>
      <c r="S42" s="145"/>
    </row>
    <row r="43" spans="2:14" s="119" customFormat="1" ht="30.75" customHeight="1">
      <c r="B43" s="180" t="s">
        <v>115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</row>
    <row r="44" spans="2:14" s="119" customFormat="1" ht="30.75" customHeight="1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</row>
    <row r="45" spans="2:14" s="119" customFormat="1" ht="30.75" customHeight="1">
      <c r="B45" s="130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41"/>
      <c r="N45" s="124"/>
    </row>
    <row r="46" spans="11:18" ht="18" customHeight="1">
      <c r="K46" s="184" t="s">
        <v>118</v>
      </c>
      <c r="L46" s="184"/>
      <c r="M46" s="184"/>
      <c r="N46" s="184"/>
      <c r="R46" s="70"/>
    </row>
    <row r="47" spans="2:18" ht="18" customHeight="1">
      <c r="B47" s="121"/>
      <c r="K47" s="185" t="s">
        <v>117</v>
      </c>
      <c r="L47" s="185"/>
      <c r="M47" s="185"/>
      <c r="N47" s="185"/>
      <c r="R47" s="70"/>
    </row>
    <row r="48" spans="12:18" ht="18" customHeight="1">
      <c r="L48" s="182" t="s">
        <v>120</v>
      </c>
      <c r="M48" s="182"/>
      <c r="Q48" t="s">
        <v>109</v>
      </c>
      <c r="R48" s="70"/>
    </row>
    <row r="49" ht="18" customHeight="1">
      <c r="R49" s="70"/>
    </row>
    <row r="50" ht="18" customHeight="1">
      <c r="R50" s="70"/>
    </row>
    <row r="51" spans="12:13" ht="18" customHeight="1">
      <c r="L51" s="182"/>
      <c r="M51" s="182"/>
    </row>
  </sheetData>
  <sheetProtection/>
  <mergeCells count="23">
    <mergeCell ref="B4:N4"/>
    <mergeCell ref="K46:N46"/>
    <mergeCell ref="K47:N47"/>
    <mergeCell ref="M6:M8"/>
    <mergeCell ref="B43:N43"/>
    <mergeCell ref="L6:L8"/>
    <mergeCell ref="B41:Q41"/>
    <mergeCell ref="N6:N8"/>
    <mergeCell ref="F6:F8"/>
    <mergeCell ref="H6:H8"/>
    <mergeCell ref="I6:I8"/>
    <mergeCell ref="L51:M51"/>
    <mergeCell ref="L48:M48"/>
    <mergeCell ref="A6:A8"/>
    <mergeCell ref="B6:B8"/>
    <mergeCell ref="C6:C8"/>
    <mergeCell ref="D6:D8"/>
    <mergeCell ref="E6:E8"/>
    <mergeCell ref="O6:Q6"/>
    <mergeCell ref="Q7:Q8"/>
    <mergeCell ref="G6:G8"/>
    <mergeCell ref="J6:J8"/>
    <mergeCell ref="K6:K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5">
      <selection activeCell="B26" sqref="B26:P26"/>
    </sheetView>
  </sheetViews>
  <sheetFormatPr defaultColWidth="9.140625" defaultRowHeight="15"/>
  <cols>
    <col min="1" max="1" width="4.140625" style="0" customWidth="1"/>
    <col min="2" max="2" width="21.7109375" style="0" customWidth="1"/>
    <col min="3" max="3" width="5.421875" style="0" hidden="1" customWidth="1"/>
    <col min="4" max="4" width="5.00390625" style="0" customWidth="1"/>
    <col min="5" max="5" width="4.421875" style="0" hidden="1" customWidth="1"/>
    <col min="6" max="6" width="6.421875" style="0" customWidth="1"/>
    <col min="7" max="7" width="4.28125" style="0" customWidth="1"/>
    <col min="8" max="8" width="6.421875" style="0" customWidth="1"/>
    <col min="9" max="9" width="6.00390625" style="0" customWidth="1"/>
    <col min="10" max="10" width="8.57421875" style="0" customWidth="1"/>
    <col min="11" max="11" width="5.28125" style="0" customWidth="1"/>
    <col min="12" max="12" width="14.57421875" style="0" customWidth="1"/>
    <col min="13" max="13" width="5.421875" style="0" customWidth="1"/>
    <col min="14" max="14" width="14.28125" style="0" bestFit="1" customWidth="1"/>
    <col min="15" max="15" width="9.7109375" style="0" hidden="1" customWidth="1"/>
    <col min="16" max="16" width="14.421875" style="0" customWidth="1"/>
    <col min="17" max="17" width="21.00390625" style="70" customWidth="1"/>
  </cols>
  <sheetData>
    <row r="1" spans="1:16" ht="18.7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5.75">
      <c r="A2" s="1"/>
      <c r="B2" s="190" t="s">
        <v>1</v>
      </c>
      <c r="C2" s="190"/>
      <c r="D2" s="190"/>
      <c r="E2" s="190"/>
      <c r="F2" s="190"/>
      <c r="G2" s="190"/>
      <c r="H2" s="190"/>
      <c r="I2" s="190"/>
      <c r="J2" s="190"/>
      <c r="K2" s="3"/>
      <c r="L2" s="3"/>
      <c r="M2" s="3"/>
      <c r="N2" s="2"/>
      <c r="O2" s="2"/>
      <c r="P2" s="2"/>
    </row>
    <row r="3" spans="1:16" ht="15.75">
      <c r="A3" s="1"/>
      <c r="B3" s="191" t="s">
        <v>2</v>
      </c>
      <c r="C3" s="191"/>
      <c r="D3" s="192"/>
      <c r="E3" s="192"/>
      <c r="F3" s="192"/>
      <c r="G3" s="193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15.75">
      <c r="A4" s="1"/>
      <c r="B4" s="191" t="s">
        <v>3</v>
      </c>
      <c r="C4" s="191"/>
      <c r="D4" s="192"/>
      <c r="E4" s="192"/>
      <c r="F4" s="192"/>
      <c r="G4" s="193"/>
      <c r="H4" s="194"/>
      <c r="I4" s="194"/>
      <c r="J4" s="194"/>
      <c r="K4" s="194"/>
      <c r="L4" s="194"/>
      <c r="M4" s="194"/>
      <c r="N4" s="194"/>
      <c r="O4" s="194"/>
      <c r="P4" s="194"/>
    </row>
    <row r="5" spans="1:16" ht="19.5" customHeight="1">
      <c r="A5" s="1"/>
      <c r="B5" s="4" t="s">
        <v>4</v>
      </c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27" customHeight="1">
      <c r="A6" s="175" t="s">
        <v>5</v>
      </c>
      <c r="B6" s="178" t="s">
        <v>6</v>
      </c>
      <c r="C6" s="178" t="s">
        <v>7</v>
      </c>
      <c r="D6" s="188" t="s">
        <v>8</v>
      </c>
      <c r="E6" s="178" t="s">
        <v>9</v>
      </c>
      <c r="F6" s="178" t="s">
        <v>10</v>
      </c>
      <c r="G6" s="178" t="s">
        <v>11</v>
      </c>
      <c r="H6" s="178" t="s">
        <v>12</v>
      </c>
      <c r="I6" s="178" t="s">
        <v>13</v>
      </c>
      <c r="J6" s="178" t="s">
        <v>14</v>
      </c>
      <c r="K6" s="178" t="s">
        <v>15</v>
      </c>
      <c r="L6" s="178" t="s">
        <v>16</v>
      </c>
      <c r="M6" s="178" t="s">
        <v>74</v>
      </c>
      <c r="N6" s="178" t="s">
        <v>19</v>
      </c>
      <c r="O6" s="178"/>
      <c r="P6" s="178"/>
      <c r="Q6" s="181" t="s">
        <v>72</v>
      </c>
    </row>
    <row r="7" spans="1:17" ht="15">
      <c r="A7" s="175"/>
      <c r="B7" s="178"/>
      <c r="C7" s="178" t="s">
        <v>20</v>
      </c>
      <c r="D7" s="188"/>
      <c r="E7" s="178"/>
      <c r="F7" s="178"/>
      <c r="G7" s="178"/>
      <c r="H7" s="178"/>
      <c r="I7" s="178"/>
      <c r="J7" s="178"/>
      <c r="K7" s="178"/>
      <c r="L7" s="178"/>
      <c r="M7" s="178"/>
      <c r="N7" s="51" t="s">
        <v>21</v>
      </c>
      <c r="O7" s="52"/>
      <c r="P7" s="178" t="s">
        <v>22</v>
      </c>
      <c r="Q7" s="181"/>
    </row>
    <row r="8" spans="1:17" ht="45" customHeight="1">
      <c r="A8" s="175"/>
      <c r="B8" s="178"/>
      <c r="C8" s="178"/>
      <c r="D8" s="188"/>
      <c r="E8" s="178"/>
      <c r="F8" s="178"/>
      <c r="G8" s="178"/>
      <c r="H8" s="178"/>
      <c r="I8" s="178"/>
      <c r="J8" s="178"/>
      <c r="K8" s="178"/>
      <c r="L8" s="178"/>
      <c r="M8" s="178"/>
      <c r="N8" s="51" t="s">
        <v>26</v>
      </c>
      <c r="O8" s="52"/>
      <c r="P8" s="178"/>
      <c r="Q8" s="181"/>
    </row>
    <row r="9" spans="1:17" s="109" customFormat="1" ht="11.25" customHeight="1">
      <c r="A9" s="106">
        <v>1</v>
      </c>
      <c r="B9" s="107">
        <v>2</v>
      </c>
      <c r="C9" s="106">
        <v>3</v>
      </c>
      <c r="D9" s="107">
        <v>3</v>
      </c>
      <c r="E9" s="106">
        <v>5</v>
      </c>
      <c r="F9" s="107">
        <v>4</v>
      </c>
      <c r="G9" s="106">
        <v>5</v>
      </c>
      <c r="H9" s="107">
        <v>6</v>
      </c>
      <c r="I9" s="106">
        <v>7</v>
      </c>
      <c r="J9" s="107">
        <v>8</v>
      </c>
      <c r="K9" s="106">
        <v>9</v>
      </c>
      <c r="L9" s="107">
        <v>10</v>
      </c>
      <c r="M9" s="106">
        <v>11</v>
      </c>
      <c r="N9" s="106">
        <v>17</v>
      </c>
      <c r="O9" s="107">
        <v>18</v>
      </c>
      <c r="P9" s="106">
        <v>19</v>
      </c>
      <c r="Q9" s="108">
        <v>20</v>
      </c>
    </row>
    <row r="10" spans="1:17" ht="28.5">
      <c r="A10" s="77"/>
      <c r="B10" s="78" t="s">
        <v>27</v>
      </c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10">
        <f>SUM(N11:N22)</f>
        <v>81111235.271</v>
      </c>
      <c r="O10" s="10">
        <f>SUM(O11:O22)</f>
        <v>0</v>
      </c>
      <c r="P10" s="10">
        <f>SUM(P11:P22)</f>
        <v>55417828.634965</v>
      </c>
      <c r="Q10" s="71"/>
    </row>
    <row r="11" spans="1:25" ht="45.75" customHeight="1">
      <c r="A11" s="80">
        <v>1</v>
      </c>
      <c r="B11" s="81" t="s">
        <v>80</v>
      </c>
      <c r="C11" s="82">
        <v>1129</v>
      </c>
      <c r="D11" s="83" t="s">
        <v>29</v>
      </c>
      <c r="E11" s="83">
        <v>1</v>
      </c>
      <c r="F11" s="84">
        <v>2009</v>
      </c>
      <c r="G11" s="83">
        <v>4</v>
      </c>
      <c r="H11" s="83">
        <v>2010</v>
      </c>
      <c r="I11" s="85">
        <v>910</v>
      </c>
      <c r="J11" s="85">
        <v>2585</v>
      </c>
      <c r="K11" s="111">
        <v>18</v>
      </c>
      <c r="L11" s="86" t="s">
        <v>75</v>
      </c>
      <c r="M11" s="85" t="s">
        <v>59</v>
      </c>
      <c r="N11" s="32">
        <v>10930983</v>
      </c>
      <c r="O11" s="33"/>
      <c r="P11" s="32">
        <v>7433068.44</v>
      </c>
      <c r="Q11" s="71"/>
      <c r="R11" s="110">
        <v>15</v>
      </c>
      <c r="S11">
        <v>44</v>
      </c>
      <c r="T11">
        <f>R11*S11</f>
        <v>660</v>
      </c>
      <c r="U11">
        <v>74</v>
      </c>
      <c r="V11">
        <v>2</v>
      </c>
      <c r="W11">
        <f>U11*V11</f>
        <v>148</v>
      </c>
      <c r="X11">
        <v>90</v>
      </c>
      <c r="Y11">
        <v>1</v>
      </c>
    </row>
    <row r="12" spans="1:23" ht="45.75" customHeight="1">
      <c r="A12" s="80">
        <v>2</v>
      </c>
      <c r="B12" s="81" t="s">
        <v>81</v>
      </c>
      <c r="C12" s="82">
        <v>1178</v>
      </c>
      <c r="D12" s="83" t="s">
        <v>29</v>
      </c>
      <c r="E12" s="83">
        <v>1</v>
      </c>
      <c r="F12" s="84">
        <v>1998</v>
      </c>
      <c r="G12" s="83">
        <v>4</v>
      </c>
      <c r="H12" s="83">
        <v>1998</v>
      </c>
      <c r="I12" s="85">
        <v>838</v>
      </c>
      <c r="J12" s="85">
        <v>3575</v>
      </c>
      <c r="K12" s="87">
        <v>18</v>
      </c>
      <c r="L12" s="86" t="s">
        <v>63</v>
      </c>
      <c r="M12" s="85" t="s">
        <v>59</v>
      </c>
      <c r="N12" s="32">
        <v>4284313</v>
      </c>
      <c r="O12" s="33"/>
      <c r="P12" s="32">
        <v>2570587.8</v>
      </c>
      <c r="Q12" s="71" t="s">
        <v>61</v>
      </c>
      <c r="R12">
        <v>14</v>
      </c>
      <c r="S12">
        <v>50</v>
      </c>
      <c r="T12">
        <f>R12*S12</f>
        <v>700</v>
      </c>
      <c r="U12">
        <v>74</v>
      </c>
      <c r="V12">
        <v>4</v>
      </c>
      <c r="W12">
        <f aca="true" t="shared" si="0" ref="W12:W18">U12*V12</f>
        <v>296</v>
      </c>
    </row>
    <row r="13" spans="1:23" ht="45.75" customHeight="1">
      <c r="A13" s="80">
        <v>3</v>
      </c>
      <c r="B13" s="81" t="s">
        <v>86</v>
      </c>
      <c r="C13" s="82"/>
      <c r="D13" s="83" t="s">
        <v>31</v>
      </c>
      <c r="E13" s="83">
        <v>1</v>
      </c>
      <c r="F13" s="84">
        <v>2008</v>
      </c>
      <c r="G13" s="83">
        <v>1</v>
      </c>
      <c r="H13" s="83">
        <v>2009</v>
      </c>
      <c r="I13" s="85">
        <v>449</v>
      </c>
      <c r="J13" s="85">
        <v>501</v>
      </c>
      <c r="K13" s="87">
        <v>3</v>
      </c>
      <c r="L13" s="86" t="s">
        <v>70</v>
      </c>
      <c r="M13" s="85" t="s">
        <v>58</v>
      </c>
      <c r="N13" s="32">
        <v>2193535.348</v>
      </c>
      <c r="O13" s="33"/>
      <c r="P13" s="32">
        <v>899130.139245</v>
      </c>
      <c r="Q13" s="71" t="s">
        <v>57</v>
      </c>
      <c r="R13">
        <v>2</v>
      </c>
      <c r="S13">
        <v>44</v>
      </c>
      <c r="T13">
        <f aca="true" t="shared" si="1" ref="T13:T18">R13*S13</f>
        <v>88</v>
      </c>
      <c r="U13">
        <v>74</v>
      </c>
      <c r="V13">
        <v>1</v>
      </c>
      <c r="W13">
        <f t="shared" si="0"/>
        <v>74</v>
      </c>
    </row>
    <row r="14" spans="1:23" ht="45.75" customHeight="1">
      <c r="A14" s="80">
        <v>4</v>
      </c>
      <c r="B14" s="81" t="s">
        <v>82</v>
      </c>
      <c r="C14" s="82">
        <f>479</f>
        <v>479</v>
      </c>
      <c r="D14" s="83" t="s">
        <v>29</v>
      </c>
      <c r="E14" s="83">
        <v>1</v>
      </c>
      <c r="F14" s="84">
        <v>2007</v>
      </c>
      <c r="G14" s="83">
        <v>4</v>
      </c>
      <c r="H14" s="83">
        <v>2008</v>
      </c>
      <c r="I14" s="85">
        <v>602</v>
      </c>
      <c r="J14" s="85">
        <v>2111</v>
      </c>
      <c r="K14" s="87">
        <v>11</v>
      </c>
      <c r="L14" s="86" t="s">
        <v>65</v>
      </c>
      <c r="M14" s="85" t="s">
        <v>59</v>
      </c>
      <c r="N14" s="32">
        <v>6533959</v>
      </c>
      <c r="O14" s="33"/>
      <c r="P14" s="32">
        <v>3920375.4</v>
      </c>
      <c r="Q14" s="71"/>
      <c r="R14">
        <v>9</v>
      </c>
      <c r="S14">
        <v>44</v>
      </c>
      <c r="T14">
        <f t="shared" si="1"/>
        <v>396</v>
      </c>
      <c r="U14">
        <v>74</v>
      </c>
      <c r="V14">
        <v>2</v>
      </c>
      <c r="W14">
        <f t="shared" si="0"/>
        <v>148</v>
      </c>
    </row>
    <row r="15" spans="1:23" s="43" customFormat="1" ht="45.75" customHeight="1">
      <c r="A15" s="88">
        <v>5</v>
      </c>
      <c r="B15" s="81" t="s">
        <v>83</v>
      </c>
      <c r="C15" s="82">
        <v>1178</v>
      </c>
      <c r="D15" s="83" t="s">
        <v>29</v>
      </c>
      <c r="E15" s="83">
        <v>1</v>
      </c>
      <c r="F15" s="84">
        <v>2008</v>
      </c>
      <c r="G15" s="83">
        <v>3</v>
      </c>
      <c r="H15" s="83">
        <v>2009</v>
      </c>
      <c r="I15" s="85">
        <v>608</v>
      </c>
      <c r="J15" s="85">
        <v>1475</v>
      </c>
      <c r="K15" s="87">
        <v>6</v>
      </c>
      <c r="L15" s="86" t="s">
        <v>66</v>
      </c>
      <c r="M15" s="85" t="s">
        <v>59</v>
      </c>
      <c r="N15" s="32">
        <v>6631445.978</v>
      </c>
      <c r="O15" s="33"/>
      <c r="P15" s="32">
        <v>4244125.42552</v>
      </c>
      <c r="Q15" s="72"/>
      <c r="R15" s="43">
        <v>4</v>
      </c>
      <c r="S15" s="43">
        <v>74</v>
      </c>
      <c r="T15">
        <f>R15*S15</f>
        <v>296</v>
      </c>
      <c r="U15" s="43">
        <v>44</v>
      </c>
      <c r="V15" s="43">
        <v>2</v>
      </c>
      <c r="W15">
        <f t="shared" si="0"/>
        <v>88</v>
      </c>
    </row>
    <row r="16" spans="1:23" s="36" customFormat="1" ht="45.75" customHeight="1">
      <c r="A16" s="80">
        <v>6</v>
      </c>
      <c r="B16" s="89" t="s">
        <v>34</v>
      </c>
      <c r="C16" s="90"/>
      <c r="D16" s="91" t="s">
        <v>29</v>
      </c>
      <c r="E16" s="91">
        <v>1</v>
      </c>
      <c r="F16" s="92">
        <v>2014</v>
      </c>
      <c r="G16" s="91">
        <v>2</v>
      </c>
      <c r="H16" s="91">
        <v>2014</v>
      </c>
      <c r="I16" s="93">
        <v>1760</v>
      </c>
      <c r="J16" s="93">
        <v>1949</v>
      </c>
      <c r="K16" s="94"/>
      <c r="L16" s="95"/>
      <c r="M16" s="96"/>
      <c r="N16" s="44">
        <v>29549852</v>
      </c>
      <c r="O16" s="35"/>
      <c r="P16" s="44">
        <v>24821875.68</v>
      </c>
      <c r="Q16" s="73"/>
      <c r="T16">
        <f t="shared" si="1"/>
        <v>0</v>
      </c>
      <c r="W16">
        <f t="shared" si="0"/>
        <v>0</v>
      </c>
    </row>
    <row r="17" spans="1:23" ht="45.75" customHeight="1">
      <c r="A17" s="80">
        <v>7</v>
      </c>
      <c r="B17" s="81" t="s">
        <v>84</v>
      </c>
      <c r="C17" s="82">
        <v>635</v>
      </c>
      <c r="D17" s="83" t="s">
        <v>31</v>
      </c>
      <c r="E17" s="83">
        <v>1</v>
      </c>
      <c r="F17" s="84">
        <v>2007</v>
      </c>
      <c r="G17" s="83">
        <v>1</v>
      </c>
      <c r="H17" s="83">
        <v>2008</v>
      </c>
      <c r="I17" s="85">
        <v>504</v>
      </c>
      <c r="J17" s="85">
        <v>504</v>
      </c>
      <c r="K17" s="94" t="s">
        <v>50</v>
      </c>
      <c r="L17" s="86" t="s">
        <v>68</v>
      </c>
      <c r="M17" s="97" t="s">
        <v>52</v>
      </c>
      <c r="N17" s="32">
        <v>2102871</v>
      </c>
      <c r="O17" s="33"/>
      <c r="P17" s="32">
        <v>725280.2079</v>
      </c>
      <c r="Q17" s="71" t="s">
        <v>60</v>
      </c>
      <c r="R17" s="110">
        <v>2</v>
      </c>
      <c r="S17" s="110">
        <v>100</v>
      </c>
      <c r="T17" s="110">
        <f t="shared" si="1"/>
        <v>200</v>
      </c>
      <c r="W17">
        <f t="shared" si="0"/>
        <v>0</v>
      </c>
    </row>
    <row r="18" spans="1:23" ht="45.75" customHeight="1">
      <c r="A18" s="80">
        <v>8</v>
      </c>
      <c r="B18" s="81" t="s">
        <v>85</v>
      </c>
      <c r="C18" s="82">
        <v>555</v>
      </c>
      <c r="D18" s="83" t="s">
        <v>29</v>
      </c>
      <c r="E18" s="83">
        <v>1</v>
      </c>
      <c r="F18" s="84">
        <v>2004</v>
      </c>
      <c r="G18" s="83">
        <v>3</v>
      </c>
      <c r="H18" s="83">
        <v>2007</v>
      </c>
      <c r="I18" s="85">
        <v>1260</v>
      </c>
      <c r="J18" s="85">
        <v>1400</v>
      </c>
      <c r="K18" s="87">
        <v>10</v>
      </c>
      <c r="L18" s="86" t="s">
        <v>64</v>
      </c>
      <c r="M18" s="97">
        <v>30</v>
      </c>
      <c r="N18" s="32">
        <v>2788905</v>
      </c>
      <c r="O18" s="33"/>
      <c r="P18" s="32">
        <v>1561786.8</v>
      </c>
      <c r="Q18" s="71"/>
      <c r="R18">
        <v>9</v>
      </c>
      <c r="S18">
        <v>44</v>
      </c>
      <c r="T18">
        <f t="shared" si="1"/>
        <v>396</v>
      </c>
      <c r="U18">
        <v>66</v>
      </c>
      <c r="V18">
        <v>1</v>
      </c>
      <c r="W18">
        <f t="shared" si="0"/>
        <v>66</v>
      </c>
    </row>
    <row r="19" spans="1:17" s="36" customFormat="1" ht="45.75" customHeight="1">
      <c r="A19" s="80">
        <v>9</v>
      </c>
      <c r="B19" s="89" t="s">
        <v>54</v>
      </c>
      <c r="C19" s="90">
        <v>822</v>
      </c>
      <c r="D19" s="91" t="s">
        <v>29</v>
      </c>
      <c r="E19" s="91">
        <v>1</v>
      </c>
      <c r="F19" s="92">
        <v>1999</v>
      </c>
      <c r="G19" s="91">
        <v>3</v>
      </c>
      <c r="H19" s="91">
        <v>2000</v>
      </c>
      <c r="I19" s="93">
        <v>1146</v>
      </c>
      <c r="J19" s="93">
        <v>2797</v>
      </c>
      <c r="K19" s="87">
        <v>6</v>
      </c>
      <c r="L19" s="95" t="s">
        <v>69</v>
      </c>
      <c r="M19" s="93" t="s">
        <v>51</v>
      </c>
      <c r="N19" s="74">
        <v>3172979</v>
      </c>
      <c r="O19" s="75"/>
      <c r="P19" s="74">
        <v>2030706.56</v>
      </c>
      <c r="Q19" s="73" t="s">
        <v>55</v>
      </c>
    </row>
    <row r="20" spans="1:17" ht="45.75" customHeight="1">
      <c r="A20" s="80">
        <v>10</v>
      </c>
      <c r="B20" s="98" t="s">
        <v>79</v>
      </c>
      <c r="C20" s="99"/>
      <c r="D20" s="100" t="s">
        <v>29</v>
      </c>
      <c r="E20" s="100">
        <v>1</v>
      </c>
      <c r="F20" s="101">
        <v>1998</v>
      </c>
      <c r="G20" s="100">
        <v>4</v>
      </c>
      <c r="H20" s="100">
        <v>1998</v>
      </c>
      <c r="I20" s="102">
        <v>1010</v>
      </c>
      <c r="J20" s="102">
        <v>2800</v>
      </c>
      <c r="K20" s="102"/>
      <c r="L20" s="102"/>
      <c r="M20" s="102"/>
      <c r="N20" s="15">
        <v>2898496</v>
      </c>
      <c r="O20" s="16"/>
      <c r="P20" s="15">
        <v>1739097.6</v>
      </c>
      <c r="Q20" s="71"/>
    </row>
    <row r="21" spans="1:17" ht="45.75" customHeight="1">
      <c r="A21" s="80">
        <v>11</v>
      </c>
      <c r="B21" s="98" t="s">
        <v>38</v>
      </c>
      <c r="C21" s="99"/>
      <c r="D21" s="100" t="s">
        <v>29</v>
      </c>
      <c r="E21" s="100">
        <v>1</v>
      </c>
      <c r="F21" s="101">
        <v>2009</v>
      </c>
      <c r="G21" s="100">
        <v>3</v>
      </c>
      <c r="H21" s="100">
        <v>2009</v>
      </c>
      <c r="I21" s="102">
        <v>607</v>
      </c>
      <c r="J21" s="102">
        <v>1895</v>
      </c>
      <c r="K21" s="102"/>
      <c r="L21" s="102"/>
      <c r="M21" s="102"/>
      <c r="N21" s="15">
        <v>7804420.945</v>
      </c>
      <c r="O21" s="16"/>
      <c r="P21" s="15">
        <v>4994829.4048</v>
      </c>
      <c r="Q21" s="71"/>
    </row>
    <row r="22" spans="1:24" ht="75.75" customHeight="1">
      <c r="A22" s="80">
        <v>12</v>
      </c>
      <c r="B22" s="98" t="s">
        <v>39</v>
      </c>
      <c r="C22" s="99"/>
      <c r="D22" s="100" t="s">
        <v>31</v>
      </c>
      <c r="E22" s="100">
        <v>1</v>
      </c>
      <c r="F22" s="101">
        <v>2005</v>
      </c>
      <c r="G22" s="100">
        <v>1</v>
      </c>
      <c r="H22" s="100">
        <v>2006</v>
      </c>
      <c r="I22" s="102">
        <v>1180</v>
      </c>
      <c r="J22" s="102">
        <v>1320</v>
      </c>
      <c r="K22" s="102"/>
      <c r="L22" s="102" t="s">
        <v>71</v>
      </c>
      <c r="M22" s="102"/>
      <c r="N22" s="15">
        <v>2219475</v>
      </c>
      <c r="O22" s="16"/>
      <c r="P22" s="15">
        <v>476965.1775</v>
      </c>
      <c r="Q22" s="71"/>
      <c r="T22">
        <f>SUM(T11:T18)</f>
        <v>2736</v>
      </c>
      <c r="W22">
        <f>SUM(W11:W18)</f>
        <v>820</v>
      </c>
      <c r="X22">
        <f>SUM(X11:X18)</f>
        <v>90</v>
      </c>
    </row>
    <row r="23" spans="1:17" ht="51" customHeight="1">
      <c r="A23" s="80">
        <v>14</v>
      </c>
      <c r="B23" s="98" t="s">
        <v>78</v>
      </c>
      <c r="C23" s="99"/>
      <c r="D23" s="100" t="s">
        <v>29</v>
      </c>
      <c r="E23" s="100"/>
      <c r="F23" s="101">
        <v>2000</v>
      </c>
      <c r="G23" s="100">
        <v>1</v>
      </c>
      <c r="H23" s="100">
        <v>2000</v>
      </c>
      <c r="I23" s="102"/>
      <c r="J23" s="102">
        <v>279</v>
      </c>
      <c r="K23" s="102"/>
      <c r="L23" s="102"/>
      <c r="M23" s="102"/>
      <c r="N23" s="22"/>
      <c r="O23" s="23"/>
      <c r="P23" s="22"/>
      <c r="Q23" s="114"/>
    </row>
    <row r="24" spans="1:17" ht="49.5" customHeight="1">
      <c r="A24" s="80">
        <v>15</v>
      </c>
      <c r="B24" s="98" t="s">
        <v>76</v>
      </c>
      <c r="C24" s="99"/>
      <c r="D24" s="100" t="s">
        <v>29</v>
      </c>
      <c r="E24" s="100"/>
      <c r="F24" s="101">
        <v>2017</v>
      </c>
      <c r="G24" s="100">
        <v>1</v>
      </c>
      <c r="H24" s="100">
        <v>2018</v>
      </c>
      <c r="I24" s="102"/>
      <c r="J24" s="102">
        <v>618</v>
      </c>
      <c r="K24" s="102"/>
      <c r="L24" s="102"/>
      <c r="M24" s="102"/>
      <c r="N24" s="22"/>
      <c r="O24" s="23"/>
      <c r="P24" s="22"/>
      <c r="Q24" s="114"/>
    </row>
    <row r="25" spans="1:20" ht="15.75">
      <c r="A25" s="80" t="s">
        <v>77</v>
      </c>
      <c r="B25" s="105" t="s">
        <v>73</v>
      </c>
      <c r="C25" s="98"/>
      <c r="D25" s="100"/>
      <c r="E25" s="100"/>
      <c r="F25" s="101"/>
      <c r="G25" s="100"/>
      <c r="H25" s="100"/>
      <c r="I25" s="112">
        <f>SUM(I11:I22)</f>
        <v>10874</v>
      </c>
      <c r="J25" s="113">
        <f>SUM(J11:J22)</f>
        <v>22912</v>
      </c>
      <c r="K25" s="104">
        <f>SUM(K11:K22)</f>
        <v>72</v>
      </c>
      <c r="L25" s="103"/>
      <c r="M25" s="103"/>
      <c r="N25" s="22"/>
      <c r="O25" s="23"/>
      <c r="P25" s="22"/>
      <c r="T25" s="76">
        <f>T22+W22+X22</f>
        <v>3646</v>
      </c>
    </row>
    <row r="26" spans="1:16" ht="18.75">
      <c r="A26" s="24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</row>
    <row r="27" ht="15">
      <c r="J27" s="115">
        <f>J25-J22-J21-J20-J16</f>
        <v>14948</v>
      </c>
    </row>
  </sheetData>
  <sheetProtection/>
  <mergeCells count="23">
    <mergeCell ref="A1:P1"/>
    <mergeCell ref="B2:J2"/>
    <mergeCell ref="B3:F3"/>
    <mergeCell ref="G3:P3"/>
    <mergeCell ref="B4:F4"/>
    <mergeCell ref="G4:P4"/>
    <mergeCell ref="K6:K8"/>
    <mergeCell ref="L6:L8"/>
    <mergeCell ref="F6:F8"/>
    <mergeCell ref="M6:M8"/>
    <mergeCell ref="E6:E8"/>
    <mergeCell ref="N6:P6"/>
    <mergeCell ref="P7:P8"/>
    <mergeCell ref="B26:P26"/>
    <mergeCell ref="A6:A8"/>
    <mergeCell ref="B6:B8"/>
    <mergeCell ref="C6:C8"/>
    <mergeCell ref="D6:D8"/>
    <mergeCell ref="Q6:Q8"/>
    <mergeCell ref="G6:G8"/>
    <mergeCell ref="H6:H8"/>
    <mergeCell ref="I6:I8"/>
    <mergeCell ref="J6:J8"/>
  </mergeCells>
  <printOptions/>
  <pageMargins left="0" right="0" top="0.25" bottom="0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7">
      <selection activeCell="L11" sqref="L11"/>
    </sheetView>
  </sheetViews>
  <sheetFormatPr defaultColWidth="9.140625" defaultRowHeight="15"/>
  <cols>
    <col min="1" max="1" width="5.421875" style="0" customWidth="1"/>
    <col min="2" max="2" width="19.57421875" style="0" customWidth="1"/>
    <col min="3" max="3" width="7.28125" style="0" customWidth="1"/>
    <col min="4" max="4" width="6.28125" style="0" customWidth="1"/>
    <col min="5" max="5" width="4.421875" style="0" customWidth="1"/>
    <col min="6" max="6" width="6.8515625" style="0" customWidth="1"/>
    <col min="7" max="7" width="6.421875" style="0" customWidth="1"/>
    <col min="11" max="11" width="6.57421875" style="0" customWidth="1"/>
    <col min="12" max="12" width="15.8515625" style="0" customWidth="1"/>
    <col min="13" max="13" width="7.7109375" style="0" customWidth="1"/>
    <col min="14" max="14" width="5.8515625" style="0" customWidth="1"/>
    <col min="15" max="15" width="6.140625" style="0" customWidth="1"/>
    <col min="16" max="16" width="4.140625" style="0" bestFit="1" customWidth="1"/>
    <col min="17" max="17" width="14.28125" style="0" bestFit="1" customWidth="1"/>
    <col min="18" max="18" width="9.7109375" style="0" hidden="1" customWidth="1"/>
    <col min="19" max="19" width="14.421875" style="0" customWidth="1"/>
    <col min="20" max="20" width="9.140625" style="70" customWidth="1"/>
  </cols>
  <sheetData>
    <row r="1" spans="1:19" ht="18.7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19" ht="15.75">
      <c r="A2" s="1"/>
      <c r="B2" s="190" t="s">
        <v>1</v>
      </c>
      <c r="C2" s="190"/>
      <c r="D2" s="190"/>
      <c r="E2" s="190"/>
      <c r="F2" s="190"/>
      <c r="G2" s="190"/>
      <c r="H2" s="190"/>
      <c r="I2" s="190"/>
      <c r="J2" s="190"/>
      <c r="K2" s="3"/>
      <c r="L2" s="3"/>
      <c r="M2" s="3"/>
      <c r="N2" s="3"/>
      <c r="O2" s="3"/>
      <c r="P2" s="3"/>
      <c r="Q2" s="2"/>
      <c r="R2" s="2"/>
      <c r="S2" s="2"/>
    </row>
    <row r="3" spans="1:19" ht="15.75">
      <c r="A3" s="1"/>
      <c r="B3" s="191" t="s">
        <v>2</v>
      </c>
      <c r="C3" s="191"/>
      <c r="D3" s="192"/>
      <c r="E3" s="192"/>
      <c r="F3" s="192"/>
      <c r="G3" s="193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9" ht="15.75">
      <c r="A4" s="1"/>
      <c r="B4" s="191" t="s">
        <v>3</v>
      </c>
      <c r="C4" s="191"/>
      <c r="D4" s="192"/>
      <c r="E4" s="192"/>
      <c r="F4" s="192"/>
      <c r="G4" s="193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</row>
    <row r="5" spans="1:19" ht="21" customHeight="1">
      <c r="A5" s="1"/>
      <c r="B5" s="4" t="s">
        <v>4</v>
      </c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ht="27" customHeight="1">
      <c r="A6" s="196" t="s">
        <v>5</v>
      </c>
      <c r="B6" s="178" t="s">
        <v>6</v>
      </c>
      <c r="C6" s="178" t="s">
        <v>7</v>
      </c>
      <c r="D6" s="178" t="s">
        <v>8</v>
      </c>
      <c r="E6" s="178" t="s">
        <v>9</v>
      </c>
      <c r="F6" s="178" t="s">
        <v>10</v>
      </c>
      <c r="G6" s="178" t="s">
        <v>11</v>
      </c>
      <c r="H6" s="178" t="s">
        <v>12</v>
      </c>
      <c r="I6" s="178" t="s">
        <v>13</v>
      </c>
      <c r="J6" s="178" t="s">
        <v>14</v>
      </c>
      <c r="K6" s="178" t="s">
        <v>15</v>
      </c>
      <c r="L6" s="178" t="s">
        <v>16</v>
      </c>
      <c r="M6" s="178" t="s">
        <v>17</v>
      </c>
      <c r="N6" s="178" t="s">
        <v>18</v>
      </c>
      <c r="O6" s="178"/>
      <c r="P6" s="178"/>
      <c r="Q6" s="178" t="s">
        <v>19</v>
      </c>
      <c r="R6" s="178"/>
      <c r="S6" s="178"/>
      <c r="T6" s="200" t="s">
        <v>72</v>
      </c>
    </row>
    <row r="7" spans="1:20" ht="15">
      <c r="A7" s="196"/>
      <c r="B7" s="178"/>
      <c r="C7" s="178" t="s">
        <v>20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51" t="s">
        <v>21</v>
      </c>
      <c r="R7" s="52"/>
      <c r="S7" s="178" t="s">
        <v>22</v>
      </c>
      <c r="T7" s="200"/>
    </row>
    <row r="8" spans="1:20" ht="45" customHeight="1">
      <c r="A8" s="196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51" t="s">
        <v>23</v>
      </c>
      <c r="O8" s="51" t="s">
        <v>24</v>
      </c>
      <c r="P8" s="51" t="s">
        <v>25</v>
      </c>
      <c r="Q8" s="51" t="s">
        <v>26</v>
      </c>
      <c r="R8" s="52"/>
      <c r="S8" s="178"/>
      <c r="T8" s="200"/>
    </row>
    <row r="9" spans="1:20" ht="15.75">
      <c r="A9" s="5">
        <v>1</v>
      </c>
      <c r="B9" s="6">
        <v>2</v>
      </c>
      <c r="C9" s="5">
        <v>3</v>
      </c>
      <c r="D9" s="6">
        <v>4</v>
      </c>
      <c r="E9" s="5">
        <v>5</v>
      </c>
      <c r="F9" s="6">
        <v>6</v>
      </c>
      <c r="G9" s="5">
        <v>7</v>
      </c>
      <c r="H9" s="6">
        <v>8</v>
      </c>
      <c r="I9" s="5">
        <v>9</v>
      </c>
      <c r="J9" s="6">
        <v>10</v>
      </c>
      <c r="K9" s="5">
        <v>11</v>
      </c>
      <c r="L9" s="6">
        <v>12</v>
      </c>
      <c r="M9" s="5">
        <v>13</v>
      </c>
      <c r="N9" s="6">
        <v>14</v>
      </c>
      <c r="O9" s="5">
        <v>15</v>
      </c>
      <c r="P9" s="6">
        <v>16</v>
      </c>
      <c r="Q9" s="5">
        <v>17</v>
      </c>
      <c r="R9" s="6">
        <v>18</v>
      </c>
      <c r="S9" s="5">
        <v>19</v>
      </c>
      <c r="T9" s="71">
        <v>20</v>
      </c>
    </row>
    <row r="10" spans="1:20" ht="47.25">
      <c r="A10" s="7"/>
      <c r="B10" s="8" t="s">
        <v>27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>
        <f>SUM(Q11:Q22)</f>
        <v>81111235.271</v>
      </c>
      <c r="R10" s="10">
        <f>SUM(R11:R22)</f>
        <v>0</v>
      </c>
      <c r="S10" s="10">
        <f>SUM(S11:S22)</f>
        <v>55417828.634965</v>
      </c>
      <c r="T10" s="71"/>
    </row>
    <row r="11" spans="1:20" ht="63">
      <c r="A11" s="11">
        <v>1</v>
      </c>
      <c r="B11" s="29" t="s">
        <v>28</v>
      </c>
      <c r="C11" s="40">
        <v>1129</v>
      </c>
      <c r="D11" s="30" t="s">
        <v>29</v>
      </c>
      <c r="E11" s="30">
        <v>1</v>
      </c>
      <c r="F11" s="31">
        <v>2009</v>
      </c>
      <c r="G11" s="30">
        <v>4</v>
      </c>
      <c r="H11" s="30">
        <v>2010</v>
      </c>
      <c r="I11" s="38">
        <v>910</v>
      </c>
      <c r="J11" s="38">
        <v>2585</v>
      </c>
      <c r="K11" s="53">
        <v>18</v>
      </c>
      <c r="L11" s="47" t="s">
        <v>67</v>
      </c>
      <c r="M11" s="38" t="s">
        <v>59</v>
      </c>
      <c r="N11" s="54">
        <v>18</v>
      </c>
      <c r="O11" s="54">
        <v>18</v>
      </c>
      <c r="P11" s="55"/>
      <c r="Q11" s="32">
        <v>10930983</v>
      </c>
      <c r="R11" s="33"/>
      <c r="S11" s="32">
        <v>7433068.44</v>
      </c>
      <c r="T11" s="71"/>
    </row>
    <row r="12" spans="1:20" ht="38.25">
      <c r="A12" s="11">
        <v>2</v>
      </c>
      <c r="B12" s="29" t="s">
        <v>56</v>
      </c>
      <c r="C12" s="40">
        <v>1178</v>
      </c>
      <c r="D12" s="30" t="s">
        <v>29</v>
      </c>
      <c r="E12" s="30">
        <v>1</v>
      </c>
      <c r="F12" s="31">
        <v>1998</v>
      </c>
      <c r="G12" s="30">
        <v>4</v>
      </c>
      <c r="H12" s="30">
        <v>1998</v>
      </c>
      <c r="I12" s="38">
        <v>838</v>
      </c>
      <c r="J12" s="38">
        <v>3575</v>
      </c>
      <c r="K12" s="50">
        <v>18</v>
      </c>
      <c r="L12" s="47" t="s">
        <v>63</v>
      </c>
      <c r="M12" s="38" t="s">
        <v>59</v>
      </c>
      <c r="N12" s="54">
        <v>17</v>
      </c>
      <c r="O12" s="54">
        <v>15</v>
      </c>
      <c r="P12" s="54"/>
      <c r="Q12" s="32">
        <v>4284313</v>
      </c>
      <c r="R12" s="33"/>
      <c r="S12" s="32">
        <v>2570587.8</v>
      </c>
      <c r="T12" s="71" t="s">
        <v>61</v>
      </c>
    </row>
    <row r="13" spans="1:20" ht="31.5">
      <c r="A13" s="11">
        <v>3</v>
      </c>
      <c r="B13" s="29" t="s">
        <v>30</v>
      </c>
      <c r="C13" s="40"/>
      <c r="D13" s="30" t="s">
        <v>31</v>
      </c>
      <c r="E13" s="30">
        <v>1</v>
      </c>
      <c r="F13" s="31">
        <v>2008</v>
      </c>
      <c r="G13" s="30">
        <v>1</v>
      </c>
      <c r="H13" s="30">
        <v>2009</v>
      </c>
      <c r="I13" s="38">
        <v>449</v>
      </c>
      <c r="J13" s="38">
        <v>501</v>
      </c>
      <c r="K13" s="50">
        <v>3</v>
      </c>
      <c r="L13" s="47" t="s">
        <v>70</v>
      </c>
      <c r="M13" s="38" t="s">
        <v>58</v>
      </c>
      <c r="N13" s="54">
        <v>3</v>
      </c>
      <c r="O13" s="54">
        <v>3</v>
      </c>
      <c r="P13" s="32"/>
      <c r="Q13" s="32">
        <v>2193535.348</v>
      </c>
      <c r="R13" s="33"/>
      <c r="S13" s="32">
        <v>899130.139245</v>
      </c>
      <c r="T13" s="71" t="s">
        <v>57</v>
      </c>
    </row>
    <row r="14" spans="1:20" ht="31.5">
      <c r="A14" s="11">
        <v>4</v>
      </c>
      <c r="B14" s="29" t="s">
        <v>32</v>
      </c>
      <c r="C14" s="40">
        <f>479</f>
        <v>479</v>
      </c>
      <c r="D14" s="30" t="s">
        <v>29</v>
      </c>
      <c r="E14" s="30">
        <v>1</v>
      </c>
      <c r="F14" s="31">
        <v>2007</v>
      </c>
      <c r="G14" s="30">
        <v>4</v>
      </c>
      <c r="H14" s="30">
        <v>2008</v>
      </c>
      <c r="I14" s="38">
        <v>602</v>
      </c>
      <c r="J14" s="38">
        <v>2111</v>
      </c>
      <c r="K14" s="50">
        <v>11</v>
      </c>
      <c r="L14" s="47" t="s">
        <v>65</v>
      </c>
      <c r="M14" s="38" t="s">
        <v>59</v>
      </c>
      <c r="N14" s="54">
        <v>11</v>
      </c>
      <c r="O14" s="54">
        <v>8</v>
      </c>
      <c r="P14" s="32"/>
      <c r="Q14" s="32">
        <v>6533959</v>
      </c>
      <c r="R14" s="33"/>
      <c r="S14" s="32">
        <v>3920375.4</v>
      </c>
      <c r="T14" s="71"/>
    </row>
    <row r="15" spans="1:20" s="43" customFormat="1" ht="31.5">
      <c r="A15" s="42">
        <v>5</v>
      </c>
      <c r="B15" s="29" t="s">
        <v>33</v>
      </c>
      <c r="C15" s="40">
        <v>1178</v>
      </c>
      <c r="D15" s="30" t="s">
        <v>29</v>
      </c>
      <c r="E15" s="30">
        <v>1</v>
      </c>
      <c r="F15" s="31">
        <v>2008</v>
      </c>
      <c r="G15" s="30">
        <v>3</v>
      </c>
      <c r="H15" s="30">
        <v>2009</v>
      </c>
      <c r="I15" s="38">
        <v>608</v>
      </c>
      <c r="J15" s="38">
        <v>1475</v>
      </c>
      <c r="K15" s="50">
        <v>6</v>
      </c>
      <c r="L15" s="47" t="s">
        <v>66</v>
      </c>
      <c r="M15" s="38" t="s">
        <v>59</v>
      </c>
      <c r="N15" s="54">
        <v>6</v>
      </c>
      <c r="O15" s="54">
        <v>6</v>
      </c>
      <c r="P15" s="32"/>
      <c r="Q15" s="32">
        <v>6631445.978</v>
      </c>
      <c r="R15" s="33"/>
      <c r="S15" s="32">
        <v>4244125.42552</v>
      </c>
      <c r="T15" s="72"/>
    </row>
    <row r="16" spans="1:20" s="36" customFormat="1" ht="31.5">
      <c r="A16" s="34">
        <v>6</v>
      </c>
      <c r="B16" s="56" t="s">
        <v>34</v>
      </c>
      <c r="C16" s="57"/>
      <c r="D16" s="58" t="s">
        <v>29</v>
      </c>
      <c r="E16" s="58">
        <v>1</v>
      </c>
      <c r="F16" s="59">
        <v>2014</v>
      </c>
      <c r="G16" s="58">
        <v>2</v>
      </c>
      <c r="H16" s="58">
        <v>2014</v>
      </c>
      <c r="I16" s="60">
        <v>1760</v>
      </c>
      <c r="J16" s="60">
        <v>1949</v>
      </c>
      <c r="K16" s="61"/>
      <c r="L16" s="48"/>
      <c r="M16" s="62"/>
      <c r="N16" s="48"/>
      <c r="O16" s="48"/>
      <c r="P16" s="44"/>
      <c r="Q16" s="44">
        <v>29549852</v>
      </c>
      <c r="R16" s="35"/>
      <c r="S16" s="44">
        <v>24821875.68</v>
      </c>
      <c r="T16" s="73"/>
    </row>
    <row r="17" spans="1:20" ht="38.25">
      <c r="A17" s="11">
        <v>7</v>
      </c>
      <c r="B17" s="29" t="s">
        <v>35</v>
      </c>
      <c r="C17" s="40">
        <v>635</v>
      </c>
      <c r="D17" s="30" t="s">
        <v>31</v>
      </c>
      <c r="E17" s="30">
        <v>1</v>
      </c>
      <c r="F17" s="31">
        <v>2007</v>
      </c>
      <c r="G17" s="30">
        <v>1</v>
      </c>
      <c r="H17" s="30">
        <v>2008</v>
      </c>
      <c r="I17" s="38">
        <v>504</v>
      </c>
      <c r="J17" s="38">
        <v>504</v>
      </c>
      <c r="K17" s="61" t="s">
        <v>50</v>
      </c>
      <c r="L17" s="47" t="s">
        <v>68</v>
      </c>
      <c r="M17" s="63" t="s">
        <v>52</v>
      </c>
      <c r="N17" s="54">
        <v>2</v>
      </c>
      <c r="O17" s="54">
        <v>2</v>
      </c>
      <c r="P17" s="54">
        <v>2</v>
      </c>
      <c r="Q17" s="32">
        <v>2102871</v>
      </c>
      <c r="R17" s="33"/>
      <c r="S17" s="32">
        <v>725280.2079</v>
      </c>
      <c r="T17" s="71" t="s">
        <v>60</v>
      </c>
    </row>
    <row r="18" spans="1:20" ht="31.5">
      <c r="A18" s="11">
        <v>8</v>
      </c>
      <c r="B18" s="29" t="s">
        <v>36</v>
      </c>
      <c r="C18" s="40">
        <v>555</v>
      </c>
      <c r="D18" s="30" t="s">
        <v>29</v>
      </c>
      <c r="E18" s="30">
        <v>1</v>
      </c>
      <c r="F18" s="31">
        <v>2004</v>
      </c>
      <c r="G18" s="30">
        <v>3</v>
      </c>
      <c r="H18" s="30">
        <v>2007</v>
      </c>
      <c r="I18" s="38">
        <v>1260</v>
      </c>
      <c r="J18" s="38">
        <v>1400</v>
      </c>
      <c r="K18" s="50">
        <v>10</v>
      </c>
      <c r="L18" s="47" t="s">
        <v>64</v>
      </c>
      <c r="M18" s="63">
        <v>30</v>
      </c>
      <c r="N18" s="54">
        <v>10</v>
      </c>
      <c r="O18" s="54">
        <v>8</v>
      </c>
      <c r="P18" s="54"/>
      <c r="Q18" s="32">
        <v>2788905</v>
      </c>
      <c r="R18" s="33"/>
      <c r="S18" s="32">
        <v>1561786.8</v>
      </c>
      <c r="T18" s="71"/>
    </row>
    <row r="19" spans="1:20" s="36" customFormat="1" ht="31.5">
      <c r="A19" s="34">
        <v>9</v>
      </c>
      <c r="B19" s="64" t="s">
        <v>54</v>
      </c>
      <c r="C19" s="65">
        <v>822</v>
      </c>
      <c r="D19" s="66" t="s">
        <v>29</v>
      </c>
      <c r="E19" s="66">
        <v>1</v>
      </c>
      <c r="F19" s="67">
        <v>1999</v>
      </c>
      <c r="G19" s="66">
        <v>3</v>
      </c>
      <c r="H19" s="66">
        <v>2000</v>
      </c>
      <c r="I19" s="68">
        <v>1146</v>
      </c>
      <c r="J19" s="68">
        <v>2797</v>
      </c>
      <c r="K19" s="69">
        <v>6</v>
      </c>
      <c r="L19" s="49" t="s">
        <v>69</v>
      </c>
      <c r="M19" s="68" t="s">
        <v>51</v>
      </c>
      <c r="N19" s="54">
        <v>6</v>
      </c>
      <c r="O19" s="54">
        <v>6</v>
      </c>
      <c r="P19" s="45"/>
      <c r="Q19" s="45">
        <v>3172979</v>
      </c>
      <c r="R19" s="46"/>
      <c r="S19" s="45">
        <v>2030706.56</v>
      </c>
      <c r="T19" s="73" t="s">
        <v>55</v>
      </c>
    </row>
    <row r="20" spans="1:20" ht="21" customHeight="1">
      <c r="A20" s="11">
        <v>10</v>
      </c>
      <c r="B20" s="12" t="s">
        <v>37</v>
      </c>
      <c r="C20" s="41"/>
      <c r="D20" s="13" t="s">
        <v>29</v>
      </c>
      <c r="E20" s="13">
        <v>1</v>
      </c>
      <c r="F20" s="14">
        <v>1998</v>
      </c>
      <c r="G20" s="13">
        <v>4</v>
      </c>
      <c r="H20" s="13">
        <v>1998</v>
      </c>
      <c r="I20" s="39">
        <v>1010</v>
      </c>
      <c r="J20" s="39">
        <v>2800</v>
      </c>
      <c r="K20" s="39"/>
      <c r="L20" s="39"/>
      <c r="M20" s="39"/>
      <c r="N20" s="37"/>
      <c r="O20" s="37"/>
      <c r="P20" s="15"/>
      <c r="Q20" s="15">
        <v>2898496</v>
      </c>
      <c r="R20" s="16"/>
      <c r="S20" s="15">
        <v>1739097.6</v>
      </c>
      <c r="T20" s="71"/>
    </row>
    <row r="21" spans="1:20" ht="36.75" customHeight="1">
      <c r="A21" s="11">
        <v>11</v>
      </c>
      <c r="B21" s="12" t="s">
        <v>38</v>
      </c>
      <c r="C21" s="41"/>
      <c r="D21" s="13" t="s">
        <v>29</v>
      </c>
      <c r="E21" s="13">
        <v>1</v>
      </c>
      <c r="F21" s="14">
        <v>2009</v>
      </c>
      <c r="G21" s="13">
        <v>3</v>
      </c>
      <c r="H21" s="13">
        <v>2009</v>
      </c>
      <c r="I21" s="39">
        <v>607</v>
      </c>
      <c r="J21" s="39">
        <v>1895</v>
      </c>
      <c r="K21" s="39"/>
      <c r="L21" s="39"/>
      <c r="M21" s="39"/>
      <c r="N21" s="37"/>
      <c r="O21" s="37"/>
      <c r="P21" s="15"/>
      <c r="Q21" s="15">
        <v>7804420.945</v>
      </c>
      <c r="R21" s="16"/>
      <c r="S21" s="15">
        <v>4994829.4048</v>
      </c>
      <c r="T21" s="71"/>
    </row>
    <row r="22" spans="1:20" ht="33.75" customHeight="1">
      <c r="A22" s="11">
        <v>12</v>
      </c>
      <c r="B22" s="12" t="s">
        <v>39</v>
      </c>
      <c r="C22" s="41"/>
      <c r="D22" s="13" t="s">
        <v>31</v>
      </c>
      <c r="E22" s="13">
        <v>1</v>
      </c>
      <c r="F22" s="14">
        <v>2005</v>
      </c>
      <c r="G22" s="13">
        <v>1</v>
      </c>
      <c r="H22" s="13">
        <v>2006</v>
      </c>
      <c r="I22" s="39">
        <v>1180</v>
      </c>
      <c r="J22" s="39">
        <v>1320</v>
      </c>
      <c r="K22" s="39"/>
      <c r="L22" s="39" t="s">
        <v>71</v>
      </c>
      <c r="M22" s="39"/>
      <c r="N22" s="37" t="s">
        <v>53</v>
      </c>
      <c r="O22" s="37" t="s">
        <v>53</v>
      </c>
      <c r="P22" s="15"/>
      <c r="Q22" s="15">
        <v>2219475</v>
      </c>
      <c r="R22" s="16"/>
      <c r="S22" s="15">
        <v>476965.1775</v>
      </c>
      <c r="T22" s="71"/>
    </row>
    <row r="23" spans="1:19" ht="18.75">
      <c r="A23" s="17"/>
      <c r="B23" s="18" t="s">
        <v>40</v>
      </c>
      <c r="C23" s="19"/>
      <c r="D23" s="20"/>
      <c r="E23" s="20"/>
      <c r="F23" s="21"/>
      <c r="G23" s="20"/>
      <c r="H23" s="20"/>
      <c r="I23" s="22"/>
      <c r="J23" s="22"/>
      <c r="K23" s="22">
        <f>SUM(K11:K22)</f>
        <v>72</v>
      </c>
      <c r="L23" s="22"/>
      <c r="M23" s="22"/>
      <c r="N23" s="22"/>
      <c r="O23" s="22"/>
      <c r="P23" s="22"/>
      <c r="Q23" s="22"/>
      <c r="R23" s="23"/>
      <c r="S23" s="22"/>
    </row>
    <row r="24" spans="1:19" ht="18.75">
      <c r="A24" s="24"/>
      <c r="B24" s="187" t="s">
        <v>41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</row>
    <row r="25" spans="1:19" ht="18.75">
      <c r="A25" s="24"/>
      <c r="B25" s="195" t="s">
        <v>42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25"/>
      <c r="O25" s="25"/>
      <c r="P25" s="25"/>
      <c r="Q25" s="25"/>
      <c r="R25" s="26"/>
      <c r="S25" s="25"/>
    </row>
    <row r="26" spans="1:19" ht="18.75">
      <c r="A26" s="24"/>
      <c r="B26" s="187" t="s">
        <v>43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</row>
    <row r="27" spans="1:19" ht="18.75">
      <c r="A27" s="24"/>
      <c r="B27" s="198" t="s">
        <v>44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</row>
    <row r="28" spans="1:19" ht="15.75">
      <c r="A28" s="27">
        <v>2</v>
      </c>
      <c r="B28" s="199" t="s">
        <v>45</v>
      </c>
      <c r="C28" s="199"/>
      <c r="D28" s="199"/>
      <c r="E28" s="199"/>
      <c r="F28" s="199"/>
      <c r="G28" s="199"/>
      <c r="H28" s="19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5.75">
      <c r="A29" s="27"/>
      <c r="B29" s="197" t="s">
        <v>46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</row>
    <row r="30" spans="1:19" ht="15.75">
      <c r="A30" s="27"/>
      <c r="B30" s="197" t="s">
        <v>47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</row>
    <row r="31" spans="1:19" ht="15.75">
      <c r="A31" s="27">
        <v>3</v>
      </c>
      <c r="B31" s="197" t="s">
        <v>48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</row>
    <row r="32" spans="1:19" ht="15.75">
      <c r="A32" s="27">
        <v>4</v>
      </c>
      <c r="B32" s="197" t="s">
        <v>49</v>
      </c>
      <c r="C32" s="197"/>
      <c r="D32" s="197"/>
      <c r="E32" s="197"/>
      <c r="F32" s="197"/>
      <c r="G32" s="197"/>
      <c r="H32" s="197"/>
      <c r="I32" s="197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4" ht="15">
      <c r="B34" t="s">
        <v>62</v>
      </c>
    </row>
  </sheetData>
  <sheetProtection/>
  <mergeCells count="32">
    <mergeCell ref="T6:T8"/>
    <mergeCell ref="G6:G8"/>
    <mergeCell ref="H6:H8"/>
    <mergeCell ref="I6:I8"/>
    <mergeCell ref="J6:J8"/>
    <mergeCell ref="B24:S24"/>
    <mergeCell ref="G4:S4"/>
    <mergeCell ref="K6:K8"/>
    <mergeCell ref="L6:L8"/>
    <mergeCell ref="F6:F8"/>
    <mergeCell ref="N6:P7"/>
    <mergeCell ref="Q6:S6"/>
    <mergeCell ref="B32:I32"/>
    <mergeCell ref="B26:S26"/>
    <mergeCell ref="B27:S27"/>
    <mergeCell ref="B28:H28"/>
    <mergeCell ref="B29:S29"/>
    <mergeCell ref="S7:S8"/>
    <mergeCell ref="M6:M8"/>
    <mergeCell ref="E6:E8"/>
    <mergeCell ref="B30:S30"/>
    <mergeCell ref="B31:S31"/>
    <mergeCell ref="A1:S1"/>
    <mergeCell ref="B2:J2"/>
    <mergeCell ref="B3:F3"/>
    <mergeCell ref="G3:S3"/>
    <mergeCell ref="B25:M25"/>
    <mergeCell ref="A6:A8"/>
    <mergeCell ref="B6:B8"/>
    <mergeCell ref="C6:C8"/>
    <mergeCell ref="D6:D8"/>
    <mergeCell ref="B4:F4"/>
  </mergeCells>
  <printOptions/>
  <pageMargins left="0" right="0" top="0.25" bottom="0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7">
      <selection activeCell="K31" sqref="K31"/>
    </sheetView>
  </sheetViews>
  <sheetFormatPr defaultColWidth="9.140625" defaultRowHeight="15"/>
  <cols>
    <col min="2" max="2" width="31.7109375" style="0" customWidth="1"/>
  </cols>
  <sheetData>
    <row r="1" spans="1:7" ht="66.75" thickBot="1">
      <c r="A1" s="146" t="s">
        <v>5</v>
      </c>
      <c r="B1" s="147" t="s">
        <v>131</v>
      </c>
      <c r="C1" s="147" t="s">
        <v>132</v>
      </c>
      <c r="D1" s="147" t="s">
        <v>133</v>
      </c>
      <c r="E1" s="147" t="s">
        <v>101</v>
      </c>
      <c r="F1" s="147" t="s">
        <v>134</v>
      </c>
      <c r="G1" s="147" t="s">
        <v>135</v>
      </c>
    </row>
    <row r="2" spans="1:7" ht="16.5">
      <c r="A2" s="201" t="s">
        <v>136</v>
      </c>
      <c r="B2" s="148" t="s">
        <v>137</v>
      </c>
      <c r="C2" s="203"/>
      <c r="D2" s="203"/>
      <c r="E2" s="203"/>
      <c r="F2" s="205"/>
      <c r="G2" s="207"/>
    </row>
    <row r="3" spans="1:7" ht="17.25" thickBot="1">
      <c r="A3" s="202"/>
      <c r="B3" s="149" t="s">
        <v>138</v>
      </c>
      <c r="C3" s="204"/>
      <c r="D3" s="204"/>
      <c r="E3" s="204"/>
      <c r="F3" s="206"/>
      <c r="G3" s="208"/>
    </row>
    <row r="4" spans="1:7" ht="17.25" thickBot="1">
      <c r="A4" s="150"/>
      <c r="B4" s="151" t="s">
        <v>81</v>
      </c>
      <c r="C4" s="152">
        <v>1998</v>
      </c>
      <c r="D4" s="152" t="s">
        <v>29</v>
      </c>
      <c r="E4" s="152">
        <v>4</v>
      </c>
      <c r="F4" s="153">
        <v>3575</v>
      </c>
      <c r="G4" s="154">
        <v>838</v>
      </c>
    </row>
    <row r="5" spans="1:7" ht="33.75" thickBot="1">
      <c r="A5" s="150"/>
      <c r="B5" s="151" t="s">
        <v>85</v>
      </c>
      <c r="C5" s="152">
        <v>2007</v>
      </c>
      <c r="D5" s="152" t="s">
        <v>29</v>
      </c>
      <c r="E5" s="152">
        <v>3</v>
      </c>
      <c r="F5" s="153">
        <v>1400</v>
      </c>
      <c r="G5" s="155">
        <v>1260</v>
      </c>
    </row>
    <row r="6" spans="1:7" ht="33.75" thickBot="1">
      <c r="A6" s="150"/>
      <c r="B6" s="151" t="s">
        <v>84</v>
      </c>
      <c r="C6" s="152">
        <v>2008</v>
      </c>
      <c r="D6" s="152" t="s">
        <v>31</v>
      </c>
      <c r="E6" s="152">
        <v>1</v>
      </c>
      <c r="F6" s="156">
        <v>504</v>
      </c>
      <c r="G6" s="154">
        <v>504</v>
      </c>
    </row>
    <row r="7" spans="1:7" ht="33.75" thickBot="1">
      <c r="A7" s="150"/>
      <c r="B7" s="151" t="s">
        <v>82</v>
      </c>
      <c r="C7" s="152">
        <v>2008</v>
      </c>
      <c r="D7" s="152" t="s">
        <v>29</v>
      </c>
      <c r="E7" s="152">
        <v>4</v>
      </c>
      <c r="F7" s="153">
        <v>2111</v>
      </c>
      <c r="G7" s="154">
        <v>602</v>
      </c>
    </row>
    <row r="8" spans="1:7" ht="33.75" thickBot="1">
      <c r="A8" s="150"/>
      <c r="B8" s="151" t="s">
        <v>86</v>
      </c>
      <c r="C8" s="152">
        <v>2009</v>
      </c>
      <c r="D8" s="152" t="s">
        <v>31</v>
      </c>
      <c r="E8" s="152">
        <v>1</v>
      </c>
      <c r="F8" s="156">
        <v>501</v>
      </c>
      <c r="G8" s="154">
        <v>449</v>
      </c>
    </row>
    <row r="9" spans="1:7" ht="33.75" thickBot="1">
      <c r="A9" s="150"/>
      <c r="B9" s="151" t="s">
        <v>128</v>
      </c>
      <c r="C9" s="152">
        <v>2010</v>
      </c>
      <c r="D9" s="152" t="s">
        <v>29</v>
      </c>
      <c r="E9" s="152">
        <v>4</v>
      </c>
      <c r="F9" s="153">
        <v>2585</v>
      </c>
      <c r="G9" s="154">
        <v>910</v>
      </c>
    </row>
    <row r="10" spans="1:7" ht="33.75" thickBot="1">
      <c r="A10" s="150"/>
      <c r="B10" s="151" t="s">
        <v>129</v>
      </c>
      <c r="C10" s="152">
        <v>2009</v>
      </c>
      <c r="D10" s="152" t="s">
        <v>29</v>
      </c>
      <c r="E10" s="152">
        <v>3</v>
      </c>
      <c r="F10" s="153">
        <v>1475</v>
      </c>
      <c r="G10" s="154">
        <v>608</v>
      </c>
    </row>
    <row r="11" spans="1:7" ht="33.75" thickBot="1">
      <c r="A11" s="150"/>
      <c r="B11" s="157" t="s">
        <v>54</v>
      </c>
      <c r="C11" s="158">
        <v>2000</v>
      </c>
      <c r="D11" s="158" t="s">
        <v>29</v>
      </c>
      <c r="E11" s="158">
        <v>3</v>
      </c>
      <c r="F11" s="159">
        <v>2797</v>
      </c>
      <c r="G11" s="160">
        <v>1146</v>
      </c>
    </row>
    <row r="12" spans="1:7" ht="17.25" thickBot="1">
      <c r="A12" s="150"/>
      <c r="B12" s="157" t="s">
        <v>34</v>
      </c>
      <c r="C12" s="158">
        <v>2014</v>
      </c>
      <c r="D12" s="158" t="s">
        <v>29</v>
      </c>
      <c r="E12" s="158">
        <v>2</v>
      </c>
      <c r="F12" s="159">
        <v>1949</v>
      </c>
      <c r="G12" s="160">
        <v>1760</v>
      </c>
    </row>
    <row r="13" spans="1:7" ht="17.25" thickBot="1">
      <c r="A13" s="150"/>
      <c r="B13" s="161" t="s">
        <v>139</v>
      </c>
      <c r="C13" s="162">
        <v>1998</v>
      </c>
      <c r="D13" s="162" t="s">
        <v>29</v>
      </c>
      <c r="E13" s="162">
        <v>4</v>
      </c>
      <c r="F13" s="163">
        <v>2800</v>
      </c>
      <c r="G13" s="164">
        <v>1010</v>
      </c>
    </row>
    <row r="14" spans="1:7" ht="33.75" thickBot="1">
      <c r="A14" s="150"/>
      <c r="B14" s="161" t="s">
        <v>38</v>
      </c>
      <c r="C14" s="162">
        <v>2009</v>
      </c>
      <c r="D14" s="162" t="s">
        <v>29</v>
      </c>
      <c r="E14" s="162">
        <v>3</v>
      </c>
      <c r="F14" s="163">
        <v>1895</v>
      </c>
      <c r="G14" s="165">
        <v>607</v>
      </c>
    </row>
    <row r="15" spans="1:7" ht="17.25" thickBot="1">
      <c r="A15" s="150"/>
      <c r="B15" s="161" t="s">
        <v>39</v>
      </c>
      <c r="C15" s="162">
        <v>2006</v>
      </c>
      <c r="D15" s="162" t="s">
        <v>31</v>
      </c>
      <c r="E15" s="162">
        <v>1</v>
      </c>
      <c r="F15" s="163">
        <v>1320</v>
      </c>
      <c r="G15" s="164">
        <v>1180</v>
      </c>
    </row>
    <row r="16" spans="1:7" ht="17.25" thickBot="1">
      <c r="A16" s="150"/>
      <c r="B16" s="161" t="s">
        <v>78</v>
      </c>
      <c r="C16" s="162">
        <v>2000</v>
      </c>
      <c r="D16" s="162" t="s">
        <v>29</v>
      </c>
      <c r="E16" s="162">
        <v>1</v>
      </c>
      <c r="F16" s="166">
        <v>279</v>
      </c>
      <c r="G16" s="165">
        <v>279</v>
      </c>
    </row>
    <row r="17" spans="1:7" ht="33.75" thickBot="1">
      <c r="A17" s="150"/>
      <c r="B17" s="161" t="s">
        <v>76</v>
      </c>
      <c r="C17" s="162">
        <v>2018</v>
      </c>
      <c r="D17" s="162" t="s">
        <v>29</v>
      </c>
      <c r="E17" s="162">
        <v>1</v>
      </c>
      <c r="F17" s="166">
        <v>618</v>
      </c>
      <c r="G17" s="165">
        <v>618</v>
      </c>
    </row>
    <row r="18" spans="1:7" ht="17.25" thickBot="1">
      <c r="A18" s="150"/>
      <c r="B18" s="161" t="s">
        <v>87</v>
      </c>
      <c r="C18" s="162">
        <v>1998</v>
      </c>
      <c r="D18" s="162" t="s">
        <v>29</v>
      </c>
      <c r="E18" s="162">
        <v>4</v>
      </c>
      <c r="F18" s="163">
        <v>2442</v>
      </c>
      <c r="G18" s="164">
        <v>2442</v>
      </c>
    </row>
    <row r="19" spans="1:7" ht="17.25" thickBot="1">
      <c r="A19" s="150"/>
      <c r="B19" s="161" t="s">
        <v>89</v>
      </c>
      <c r="C19" s="162">
        <v>2000</v>
      </c>
      <c r="D19" s="162" t="s">
        <v>29</v>
      </c>
      <c r="E19" s="162">
        <v>4</v>
      </c>
      <c r="F19" s="163">
        <v>2442</v>
      </c>
      <c r="G19" s="164">
        <v>2442</v>
      </c>
    </row>
    <row r="20" spans="1:7" ht="17.25" thickBot="1">
      <c r="A20" s="150"/>
      <c r="B20" s="161" t="s">
        <v>90</v>
      </c>
      <c r="C20" s="162">
        <v>2001</v>
      </c>
      <c r="D20" s="162" t="s">
        <v>29</v>
      </c>
      <c r="E20" s="162">
        <v>4</v>
      </c>
      <c r="F20" s="163">
        <v>2391</v>
      </c>
      <c r="G20" s="164">
        <v>2391</v>
      </c>
    </row>
    <row r="21" spans="1:7" ht="17.25" thickBot="1">
      <c r="A21" s="150"/>
      <c r="B21" s="161" t="s">
        <v>91</v>
      </c>
      <c r="C21" s="162">
        <v>2002</v>
      </c>
      <c r="D21" s="162" t="s">
        <v>29</v>
      </c>
      <c r="E21" s="162">
        <v>4</v>
      </c>
      <c r="F21" s="163">
        <v>2391</v>
      </c>
      <c r="G21" s="164">
        <v>2391</v>
      </c>
    </row>
    <row r="22" spans="1:7" ht="17.25" thickBot="1">
      <c r="A22" s="150"/>
      <c r="B22" s="161" t="s">
        <v>88</v>
      </c>
      <c r="C22" s="162">
        <v>2012</v>
      </c>
      <c r="D22" s="162" t="s">
        <v>29</v>
      </c>
      <c r="E22" s="162">
        <v>4</v>
      </c>
      <c r="F22" s="163">
        <v>2935</v>
      </c>
      <c r="G22" s="164">
        <v>2935</v>
      </c>
    </row>
    <row r="23" spans="1:7" ht="33.75" thickBot="1">
      <c r="A23" s="150"/>
      <c r="B23" s="161" t="s">
        <v>95</v>
      </c>
      <c r="C23" s="162">
        <v>2014</v>
      </c>
      <c r="D23" s="162" t="s">
        <v>31</v>
      </c>
      <c r="E23" s="162" t="s">
        <v>140</v>
      </c>
      <c r="F23" s="163">
        <v>4194</v>
      </c>
      <c r="G23" s="164">
        <v>4194</v>
      </c>
    </row>
    <row r="24" spans="1:7" ht="66.75" thickBot="1">
      <c r="A24" s="150"/>
      <c r="B24" s="161" t="s">
        <v>97</v>
      </c>
      <c r="C24" s="162">
        <v>2016</v>
      </c>
      <c r="D24" s="162" t="s">
        <v>141</v>
      </c>
      <c r="E24" s="162" t="s">
        <v>142</v>
      </c>
      <c r="F24" s="163">
        <v>4520</v>
      </c>
      <c r="G24" s="164">
        <v>4520</v>
      </c>
    </row>
    <row r="25" spans="1:7" ht="33.75" thickBot="1">
      <c r="A25" s="150"/>
      <c r="B25" s="161" t="s">
        <v>98</v>
      </c>
      <c r="C25" s="162">
        <v>2014</v>
      </c>
      <c r="D25" s="162" t="s">
        <v>141</v>
      </c>
      <c r="E25" s="162" t="s">
        <v>142</v>
      </c>
      <c r="F25" s="163">
        <v>1750</v>
      </c>
      <c r="G25" s="164">
        <v>1750</v>
      </c>
    </row>
    <row r="26" spans="1:7" ht="17.25" thickBot="1">
      <c r="A26" s="150"/>
      <c r="B26" s="161" t="s">
        <v>96</v>
      </c>
      <c r="C26" s="162">
        <v>2016</v>
      </c>
      <c r="D26" s="162" t="s">
        <v>143</v>
      </c>
      <c r="E26" s="162" t="s">
        <v>142</v>
      </c>
      <c r="F26" s="163">
        <v>14400</v>
      </c>
      <c r="G26" s="164">
        <v>14400</v>
      </c>
    </row>
    <row r="27" spans="1:7" ht="17.25" thickBot="1">
      <c r="A27" s="150"/>
      <c r="B27" s="161" t="s">
        <v>92</v>
      </c>
      <c r="C27" s="162">
        <v>2015</v>
      </c>
      <c r="D27" s="162" t="s">
        <v>31</v>
      </c>
      <c r="E27" s="162" t="s">
        <v>142</v>
      </c>
      <c r="F27" s="166">
        <v>233</v>
      </c>
      <c r="G27" s="165">
        <v>233</v>
      </c>
    </row>
    <row r="28" spans="1:7" ht="17.25" thickBot="1">
      <c r="A28" s="167" t="s">
        <v>144</v>
      </c>
      <c r="B28" s="168" t="s">
        <v>145</v>
      </c>
      <c r="C28" s="169"/>
      <c r="D28" s="169"/>
      <c r="E28" s="169"/>
      <c r="F28" s="170"/>
      <c r="G28" s="171"/>
    </row>
    <row r="29" spans="1:7" ht="17.25" thickBot="1">
      <c r="A29" s="150"/>
      <c r="B29" s="161" t="s">
        <v>93</v>
      </c>
      <c r="C29" s="162">
        <v>2008</v>
      </c>
      <c r="D29" s="162" t="s">
        <v>31</v>
      </c>
      <c r="E29" s="162">
        <v>2</v>
      </c>
      <c r="F29" s="166">
        <v>887</v>
      </c>
      <c r="G29" s="165">
        <v>444</v>
      </c>
    </row>
    <row r="30" spans="1:7" ht="17.25" thickBot="1">
      <c r="A30" s="150"/>
      <c r="B30" s="161" t="s">
        <v>94</v>
      </c>
      <c r="C30" s="162">
        <v>2006</v>
      </c>
      <c r="D30" s="162" t="s">
        <v>31</v>
      </c>
      <c r="E30" s="162" t="s">
        <v>140</v>
      </c>
      <c r="F30" s="166">
        <v>100</v>
      </c>
      <c r="G30" s="165">
        <v>100</v>
      </c>
    </row>
    <row r="31" spans="1:7" ht="17.25" thickBot="1">
      <c r="A31" s="150"/>
      <c r="B31" s="161" t="s">
        <v>146</v>
      </c>
      <c r="C31" s="162">
        <v>2018</v>
      </c>
      <c r="D31" s="162" t="s">
        <v>31</v>
      </c>
      <c r="E31" s="162">
        <v>1</v>
      </c>
      <c r="F31" s="166">
        <v>120</v>
      </c>
      <c r="G31" s="165">
        <v>120</v>
      </c>
    </row>
    <row r="32" spans="1:7" ht="17.25" thickBot="1">
      <c r="A32" s="150"/>
      <c r="B32" s="161" t="s">
        <v>147</v>
      </c>
      <c r="C32" s="162">
        <v>2018</v>
      </c>
      <c r="D32" s="162" t="s">
        <v>31</v>
      </c>
      <c r="E32" s="162">
        <v>1</v>
      </c>
      <c r="F32" s="166">
        <v>136</v>
      </c>
      <c r="G32" s="165">
        <v>136</v>
      </c>
    </row>
    <row r="33" spans="1:7" ht="33.75" thickBot="1">
      <c r="A33" s="150"/>
      <c r="B33" s="161" t="s">
        <v>148</v>
      </c>
      <c r="C33" s="162">
        <v>2016</v>
      </c>
      <c r="D33" s="162" t="s">
        <v>31</v>
      </c>
      <c r="E33" s="162">
        <v>1</v>
      </c>
      <c r="F33" s="166" t="s">
        <v>149</v>
      </c>
      <c r="G33" s="165" t="s">
        <v>149</v>
      </c>
    </row>
    <row r="34" spans="1:7" ht="17.25" thickBot="1">
      <c r="A34" s="150"/>
      <c r="B34" s="172" t="s">
        <v>73</v>
      </c>
      <c r="C34" s="173"/>
      <c r="D34" s="173"/>
      <c r="E34" s="173"/>
      <c r="F34" s="174">
        <f>SUM(F4:F33)</f>
        <v>62750</v>
      </c>
      <c r="G34" s="174">
        <f>SUM(G4:G33)</f>
        <v>50269</v>
      </c>
    </row>
  </sheetData>
  <sheetProtection/>
  <mergeCells count="6">
    <mergeCell ref="A2:A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Administrator</cp:lastModifiedBy>
  <cp:lastPrinted>2021-11-01T10:04:50Z</cp:lastPrinted>
  <dcterms:created xsi:type="dcterms:W3CDTF">2017-06-13T06:55:08Z</dcterms:created>
  <dcterms:modified xsi:type="dcterms:W3CDTF">2023-06-09T07:59:19Z</dcterms:modified>
  <cp:category/>
  <cp:version/>
  <cp:contentType/>
  <cp:contentStatus/>
</cp:coreProperties>
</file>